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230" activeTab="3"/>
  </bookViews>
  <sheets>
    <sheet name="Navigation" sheetId="3" r:id="rId1"/>
    <sheet name="Strains" sheetId="2" r:id="rId2"/>
    <sheet name="980060" sheetId="1" r:id="rId3"/>
    <sheet name="Setup" sheetId="4" r:id="rId4"/>
  </sheets>
  <externalReferences>
    <externalReference r:id="rId5"/>
  </externalReferences>
  <definedNames>
    <definedName name="solver_adj" localSheetId="2" hidden="1">'980060'!$G$208:$J$208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'980060'!$H$211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I44" i="4"/>
  <c r="I45"/>
  <c r="I46"/>
  <c r="I47"/>
  <c r="I48"/>
  <c r="I49"/>
  <c r="I50"/>
  <c r="I51"/>
  <c r="I43"/>
  <c r="I38"/>
  <c r="I39"/>
  <c r="I40"/>
  <c r="I41"/>
  <c r="I42"/>
  <c r="I37"/>
  <c r="I32"/>
  <c r="I33"/>
  <c r="I34"/>
  <c r="I35"/>
  <c r="I36"/>
  <c r="I31"/>
  <c r="F31"/>
  <c r="J45" s="1"/>
  <c r="E31"/>
  <c r="D31"/>
  <c r="I19"/>
  <c r="I20"/>
  <c r="I21"/>
  <c r="I22"/>
  <c r="I23"/>
  <c r="I24"/>
  <c r="I25"/>
  <c r="I26"/>
  <c r="J23"/>
  <c r="J18"/>
  <c r="I18"/>
  <c r="J17"/>
  <c r="I13"/>
  <c r="I14"/>
  <c r="I15"/>
  <c r="I16"/>
  <c r="I17"/>
  <c r="I12"/>
  <c r="I7"/>
  <c r="I8"/>
  <c r="I9"/>
  <c r="I10"/>
  <c r="I11"/>
  <c r="I6"/>
  <c r="J9"/>
  <c r="E6"/>
  <c r="D6"/>
  <c r="J22" s="1"/>
  <c r="J35" l="1"/>
  <c r="J50"/>
  <c r="J51"/>
  <c r="J47"/>
  <c r="J31"/>
  <c r="J33"/>
  <c r="J41"/>
  <c r="J43"/>
  <c r="J48"/>
  <c r="J44"/>
  <c r="J37"/>
  <c r="J39"/>
  <c r="J46"/>
  <c r="J36"/>
  <c r="J32"/>
  <c r="J40"/>
  <c r="J13"/>
  <c r="J19"/>
  <c r="J34"/>
  <c r="J42"/>
  <c r="J38"/>
  <c r="J49"/>
  <c r="J10"/>
  <c r="J12"/>
  <c r="J14"/>
  <c r="J24"/>
  <c r="J20"/>
  <c r="J11"/>
  <c r="J7"/>
  <c r="J15"/>
  <c r="J25"/>
  <c r="J21"/>
  <c r="J6"/>
  <c r="J8"/>
  <c r="J16"/>
  <c r="J26"/>
  <c r="F243" i="1"/>
  <c r="G243" l="1"/>
  <c r="F242"/>
  <c r="G242" l="1"/>
  <c r="F241"/>
  <c r="G241" l="1"/>
  <c r="F240"/>
  <c r="G240" l="1"/>
  <c r="F239"/>
  <c r="G239" l="1"/>
  <c r="F238"/>
  <c r="G238" l="1"/>
  <c r="F237"/>
  <c r="G237" l="1"/>
  <c r="F236"/>
  <c r="G236" l="1"/>
  <c r="F235"/>
  <c r="G235" l="1"/>
  <c r="F234"/>
  <c r="G234" l="1"/>
  <c r="F233"/>
  <c r="G233" l="1"/>
  <c r="F232"/>
  <c r="G232" l="1"/>
  <c r="F231"/>
  <c r="G231" l="1"/>
  <c r="F230"/>
  <c r="G230" l="1"/>
  <c r="F229"/>
  <c r="G229" l="1"/>
  <c r="F228"/>
  <c r="G228" l="1"/>
  <c r="F227"/>
  <c r="G227" l="1"/>
  <c r="F226"/>
  <c r="G226" l="1"/>
  <c r="F225"/>
  <c r="G225" l="1"/>
  <c r="F224"/>
  <c r="G224" l="1"/>
  <c r="F223"/>
  <c r="G223" l="1"/>
  <c r="F222"/>
  <c r="G222" l="1"/>
  <c r="F221"/>
  <c r="G221" l="1"/>
  <c r="F220"/>
  <c r="G220" l="1"/>
  <c r="F219"/>
  <c r="G219" l="1"/>
  <c r="F218"/>
  <c r="G218" l="1"/>
  <c r="F217"/>
  <c r="G217" l="1"/>
  <c r="F216"/>
  <c r="G216" l="1"/>
  <c r="F215"/>
  <c r="G215" l="1"/>
  <c r="F214"/>
  <c r="G214" l="1"/>
  <c r="F213"/>
  <c r="G213" l="1"/>
  <c r="F212"/>
  <c r="G212" l="1"/>
  <c r="F211"/>
  <c r="F193"/>
  <c r="G211" l="1"/>
  <c r="H211" s="1"/>
  <c r="G193"/>
  <c r="F192"/>
  <c r="G192" l="1"/>
  <c r="F191"/>
  <c r="G191" l="1"/>
  <c r="F190"/>
  <c r="G190" l="1"/>
  <c r="F189"/>
  <c r="G189" l="1"/>
  <c r="F188"/>
  <c r="G188" l="1"/>
  <c r="F187"/>
  <c r="G187" l="1"/>
  <c r="F186"/>
  <c r="G186" l="1"/>
  <c r="F185"/>
  <c r="G185" l="1"/>
  <c r="F184"/>
  <c r="G184" l="1"/>
  <c r="F183"/>
  <c r="G183" l="1"/>
  <c r="F182"/>
  <c r="G182" l="1"/>
  <c r="F181"/>
  <c r="G181" l="1"/>
  <c r="F180"/>
  <c r="G180" l="1"/>
  <c r="F179"/>
  <c r="G179" l="1"/>
  <c r="F178"/>
  <c r="G178" l="1"/>
  <c r="F177"/>
  <c r="G177" l="1"/>
  <c r="F176"/>
  <c r="G176" l="1"/>
  <c r="F175"/>
  <c r="G175" l="1"/>
  <c r="F174"/>
  <c r="G174" l="1"/>
  <c r="F173"/>
  <c r="G173" l="1"/>
  <c r="F172"/>
  <c r="G172" l="1"/>
  <c r="F171"/>
  <c r="G171" l="1"/>
  <c r="F170"/>
  <c r="G170" l="1"/>
  <c r="F169"/>
  <c r="G169" l="1"/>
  <c r="F168"/>
  <c r="G168" l="1"/>
  <c r="F167"/>
  <c r="G167" l="1"/>
  <c r="F166"/>
  <c r="G166" l="1"/>
  <c r="F165"/>
  <c r="G165" l="1"/>
  <c r="F164"/>
  <c r="G164" l="1"/>
  <c r="F163"/>
  <c r="G163" l="1"/>
  <c r="F162"/>
  <c r="G162" l="1"/>
  <c r="F161"/>
  <c r="F143"/>
  <c r="G161" l="1"/>
  <c r="H161" s="1"/>
  <c r="G143"/>
  <c r="F142"/>
  <c r="G142" l="1"/>
  <c r="F141"/>
  <c r="G141" l="1"/>
  <c r="F140"/>
  <c r="G140" l="1"/>
  <c r="F139"/>
  <c r="G139" l="1"/>
  <c r="F138"/>
  <c r="G138" l="1"/>
  <c r="F137"/>
  <c r="G137" l="1"/>
  <c r="F136"/>
  <c r="G136" l="1"/>
  <c r="F135"/>
  <c r="G135" l="1"/>
  <c r="F134"/>
  <c r="G134" l="1"/>
  <c r="F133"/>
  <c r="G133" l="1"/>
  <c r="F132"/>
  <c r="G132" l="1"/>
  <c r="F131"/>
  <c r="G131" l="1"/>
  <c r="F130"/>
  <c r="G130" l="1"/>
  <c r="F129"/>
  <c r="G129" l="1"/>
  <c r="F128"/>
  <c r="G128" l="1"/>
  <c r="F127"/>
  <c r="G127" l="1"/>
  <c r="F126"/>
  <c r="G126" l="1"/>
  <c r="F125"/>
  <c r="G125" l="1"/>
  <c r="F124"/>
  <c r="G124" l="1"/>
  <c r="F123"/>
  <c r="G123" l="1"/>
  <c r="F122"/>
  <c r="G122" l="1"/>
  <c r="F121"/>
  <c r="G121" l="1"/>
  <c r="F120"/>
  <c r="G120" l="1"/>
  <c r="F119"/>
  <c r="G119" l="1"/>
  <c r="F118"/>
  <c r="G118" l="1"/>
  <c r="F117"/>
  <c r="G117" l="1"/>
  <c r="F116"/>
  <c r="G116" l="1"/>
  <c r="F115"/>
  <c r="G115" l="1"/>
  <c r="F114"/>
  <c r="G114" l="1"/>
  <c r="F113"/>
  <c r="G113" l="1"/>
  <c r="F112"/>
  <c r="G112" l="1"/>
  <c r="F111"/>
  <c r="F93"/>
  <c r="G111" l="1"/>
  <c r="H111" s="1"/>
  <c r="G93"/>
  <c r="F92"/>
  <c r="G92" l="1"/>
  <c r="F91"/>
  <c r="G91" l="1"/>
  <c r="F90"/>
  <c r="G90" l="1"/>
  <c r="F89"/>
  <c r="G89" l="1"/>
  <c r="F88"/>
  <c r="G88" l="1"/>
  <c r="F87"/>
  <c r="G87" l="1"/>
  <c r="F86"/>
  <c r="G86" l="1"/>
  <c r="F85"/>
  <c r="G85" l="1"/>
  <c r="F84"/>
  <c r="G84" l="1"/>
  <c r="F83"/>
  <c r="G83" l="1"/>
  <c r="F82"/>
  <c r="G82" l="1"/>
  <c r="F81"/>
  <c r="G81" l="1"/>
  <c r="F80"/>
  <c r="G80" l="1"/>
  <c r="F79"/>
  <c r="G79" l="1"/>
  <c r="F78"/>
  <c r="G78" l="1"/>
  <c r="F77"/>
  <c r="G77" l="1"/>
  <c r="F76"/>
  <c r="G76" l="1"/>
  <c r="F75"/>
  <c r="G75" l="1"/>
  <c r="F74"/>
  <c r="G74" l="1"/>
  <c r="F73"/>
  <c r="G73" l="1"/>
  <c r="F72"/>
  <c r="G72" l="1"/>
  <c r="F71"/>
  <c r="G71" l="1"/>
  <c r="F70"/>
  <c r="G70" l="1"/>
  <c r="F69"/>
  <c r="G69" l="1"/>
  <c r="F68"/>
  <c r="G68" l="1"/>
  <c r="F67"/>
  <c r="G67" l="1"/>
  <c r="F66"/>
  <c r="G66" l="1"/>
  <c r="F65"/>
  <c r="G65" l="1"/>
  <c r="F64"/>
  <c r="G64" l="1"/>
  <c r="F63"/>
  <c r="G63" l="1"/>
  <c r="F62"/>
  <c r="G62" l="1"/>
  <c r="F61"/>
  <c r="G61" l="1"/>
  <c r="H61" s="1"/>
  <c r="M6" i="2"/>
  <c r="I6"/>
  <c r="M5"/>
  <c r="I5"/>
  <c r="M4"/>
  <c r="I4"/>
  <c r="M3"/>
  <c r="I3"/>
  <c r="M2"/>
  <c r="I2"/>
</calcChain>
</file>

<file path=xl/sharedStrings.xml><?xml version="1.0" encoding="utf-8"?>
<sst xmlns="http://schemas.openxmlformats.org/spreadsheetml/2006/main" count="214" uniqueCount="86">
  <si>
    <t xml:space="preserve">                                                                                </t>
  </si>
  <si>
    <t xml:space="preserve">Run :     1  Seq   1  Rec   2  File L3A:980060  Date 14-JAN-2014 14:19:05.88    </t>
  </si>
  <si>
    <t xml:space="preserve">Mode: MW_ANGLE      Npts    33 Rpts     0                                       </t>
  </si>
  <si>
    <t xml:space="preserve">Cmon: Mon1[  DB]=    7000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</si>
  <si>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</si>
  <si>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</si>
  <si>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</si>
  <si>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 -45.000  PHI= -90.200 DSRD=  12.500     </t>
  </si>
  <si>
    <t xml:space="preserve">Drv : XPOS= -78.410 YPOS= -17.315 ZPOS= 178.980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</si>
  <si>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</si>
  <si>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</si>
  <si>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</si>
  <si>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1  Rec   2  File L3A:980060  Date 14-JAN-2014 17:34:45.15    </t>
  </si>
  <si>
    <t xml:space="preserve">Drv :  2TM=  71.880 TMFR=  35.940  PSI=-135.000  PHI= -90.200 DSRD=  12.500     </t>
  </si>
  <si>
    <t xml:space="preserve">Drv : XPOS= -78.260 YPOS= -17.315 ZPOS= 178.980 DSTD=   0.000                   </t>
  </si>
  <si>
    <t xml:space="preserve">Run :     3  Seq   2  Rec  13  File L3A:980060  Date 14-JAN-2014 17:56:58.85    </t>
  </si>
  <si>
    <t xml:space="preserve">Drv : XPOS= -75.910 YPOS= -17.315 ZPOS= 178.980 DSTD=   0.000                   </t>
  </si>
  <si>
    <t xml:space="preserve">Run :     4  Seq   3  Rec   6  File L3A:980060  Date 14-JAN-2014 18:19:00.61    </t>
  </si>
  <si>
    <t xml:space="preserve">Drv : XPOS= -78.597 YPOS= -17.225 ZPOS= 139.615 DSTD=   0.000                   </t>
  </si>
  <si>
    <t xml:space="preserve">Run :     5  Seq   4  Rec  17  File L3A:980060  Date 14-JAN-2014 18:41:07.24    </t>
  </si>
  <si>
    <t xml:space="preserve">Drv : XPOS= -76.247 YPOS= -17.225 ZPOS= 139.615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</si>
  <si>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</si>
  <si>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</si>
  <si>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</si>
  <si>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</si>
  <si>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</si>
  <si>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</si>
  <si>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</si>
  <si>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</si>
  <si>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</si>
  <si>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</si>
  <si>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</si>
  <si>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</si>
  <si>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</si>
  <si>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</si>
  <si>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</si>
  <si>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</si>
  <si>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</si>
  <si>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</si>
  <si>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</si>
  <si>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</si>
  <si>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</si>
  <si>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</si>
  <si>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</si>
  <si>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</si>
  <si>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</si>
  <si>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</si>
  <si>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</si>
  <si>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</si>
  <si>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</si>
  <si>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</si>
  <si>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</si>
  <si>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</si>
  <si>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</si>
  <si>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</si>
  <si>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</si>
  <si>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</si>
  <si>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</si>
  <si>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</si>
  <si>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</si>
  <si>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</si>
  <si>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</si>
  <si>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</si>
  <si>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</si>
  <si>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</si>
  <si>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Amp</t>
  </si>
  <si>
    <t>Xcentre</t>
  </si>
  <si>
    <t>Width</t>
  </si>
  <si>
    <t>Back</t>
  </si>
  <si>
    <t>Calc</t>
  </si>
  <si>
    <t>Error</t>
  </si>
  <si>
    <t>CHI2</t>
  </si>
  <si>
    <t>Weld H1</t>
  </si>
  <si>
    <t>X-AXIS</t>
  </si>
  <si>
    <t>Tooth 2</t>
  </si>
  <si>
    <t>X-wall</t>
  </si>
  <si>
    <t>Ywall 0.15</t>
  </si>
  <si>
    <t>Ywall 2.5</t>
  </si>
  <si>
    <t>0.15 mm depth</t>
  </si>
  <si>
    <t>Y-AXIS</t>
  </si>
  <si>
    <t>Z-AXIS</t>
  </si>
  <si>
    <t>DeltaX</t>
  </si>
  <si>
    <t>1.5 mm depth</t>
  </si>
  <si>
    <t>0.15 mm from top of tooth</t>
  </si>
  <si>
    <t>Tooth 6</t>
  </si>
  <si>
    <t>Ywall average</t>
  </si>
</sst>
</file>

<file path=xl/styles.xml><?xml version="1.0" encoding="utf-8"?>
<styleSheet xmlns="http://schemas.openxmlformats.org/spreadsheetml/2006/main">
  <numFmts count="2">
    <numFmt numFmtId="164" formatCode="d\-mmm\-yyyy\ hh:mm:ss"/>
    <numFmt numFmtId="169" formatCode="0.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9" fontId="0" fillId="0" borderId="0" xfId="0" applyNumberFormat="1"/>
    <xf numFmtId="169" fontId="0" fillId="0" borderId="0" xfId="0" applyNumberForma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'980060'!$B$61:$B$93</c:f>
              <c:numCache>
                <c:formatCode>General</c:formatCode>
                <c:ptCount val="33"/>
                <c:pt idx="0">
                  <c:v>-17.315000000000001</c:v>
                </c:pt>
                <c:pt idx="1">
                  <c:v>-17.38</c:v>
                </c:pt>
                <c:pt idx="2">
                  <c:v>-17.46</c:v>
                </c:pt>
                <c:pt idx="3">
                  <c:v>-17.515000000000001</c:v>
                </c:pt>
                <c:pt idx="4">
                  <c:v>-17.585000000000001</c:v>
                </c:pt>
                <c:pt idx="5">
                  <c:v>-17.649999999999999</c:v>
                </c:pt>
                <c:pt idx="6">
                  <c:v>-17.71</c:v>
                </c:pt>
                <c:pt idx="7">
                  <c:v>-17.78</c:v>
                </c:pt>
                <c:pt idx="8">
                  <c:v>-17.844999999999999</c:v>
                </c:pt>
                <c:pt idx="9">
                  <c:v>-17.905000000000001</c:v>
                </c:pt>
                <c:pt idx="10">
                  <c:v>-17.975000000000001</c:v>
                </c:pt>
                <c:pt idx="11">
                  <c:v>-18.045000000000002</c:v>
                </c:pt>
                <c:pt idx="12">
                  <c:v>-18.114999999999998</c:v>
                </c:pt>
                <c:pt idx="13">
                  <c:v>-18.164999999999999</c:v>
                </c:pt>
                <c:pt idx="14">
                  <c:v>-18.239999999999998</c:v>
                </c:pt>
                <c:pt idx="15">
                  <c:v>-18.309999999999999</c:v>
                </c:pt>
                <c:pt idx="16">
                  <c:v>-18.375</c:v>
                </c:pt>
                <c:pt idx="17">
                  <c:v>-18.425000000000001</c:v>
                </c:pt>
                <c:pt idx="18">
                  <c:v>-18.504999999999999</c:v>
                </c:pt>
                <c:pt idx="19">
                  <c:v>-18.565000000000001</c:v>
                </c:pt>
                <c:pt idx="20">
                  <c:v>-18.63</c:v>
                </c:pt>
                <c:pt idx="21">
                  <c:v>-18.684999999999999</c:v>
                </c:pt>
                <c:pt idx="22">
                  <c:v>-18.754999999999999</c:v>
                </c:pt>
                <c:pt idx="23">
                  <c:v>-18.824999999999999</c:v>
                </c:pt>
                <c:pt idx="24">
                  <c:v>-18.885000000000002</c:v>
                </c:pt>
                <c:pt idx="25">
                  <c:v>-18.95</c:v>
                </c:pt>
                <c:pt idx="26">
                  <c:v>-19.02</c:v>
                </c:pt>
                <c:pt idx="27">
                  <c:v>-19.079999999999998</c:v>
                </c:pt>
                <c:pt idx="28">
                  <c:v>-19.14</c:v>
                </c:pt>
                <c:pt idx="29">
                  <c:v>-19.21</c:v>
                </c:pt>
                <c:pt idx="30">
                  <c:v>-19.285</c:v>
                </c:pt>
                <c:pt idx="31">
                  <c:v>-19.335000000000001</c:v>
                </c:pt>
                <c:pt idx="32">
                  <c:v>-19.405000000000001</c:v>
                </c:pt>
              </c:numCache>
            </c:numRef>
          </c:xVal>
          <c:yVal>
            <c:numRef>
              <c:f>'980060'!$E$61:$E$93</c:f>
              <c:numCache>
                <c:formatCode>General</c:formatCode>
                <c:ptCount val="33"/>
                <c:pt idx="0">
                  <c:v>131</c:v>
                </c:pt>
                <c:pt idx="1">
                  <c:v>100</c:v>
                </c:pt>
                <c:pt idx="2">
                  <c:v>130</c:v>
                </c:pt>
                <c:pt idx="3">
                  <c:v>123</c:v>
                </c:pt>
                <c:pt idx="4">
                  <c:v>119</c:v>
                </c:pt>
                <c:pt idx="5">
                  <c:v>116</c:v>
                </c:pt>
                <c:pt idx="6">
                  <c:v>128</c:v>
                </c:pt>
                <c:pt idx="7">
                  <c:v>130</c:v>
                </c:pt>
                <c:pt idx="8">
                  <c:v>126</c:v>
                </c:pt>
                <c:pt idx="9">
                  <c:v>108</c:v>
                </c:pt>
                <c:pt idx="10">
                  <c:v>94</c:v>
                </c:pt>
                <c:pt idx="11">
                  <c:v>90</c:v>
                </c:pt>
                <c:pt idx="12">
                  <c:v>60</c:v>
                </c:pt>
                <c:pt idx="13">
                  <c:v>69</c:v>
                </c:pt>
                <c:pt idx="14">
                  <c:v>31</c:v>
                </c:pt>
                <c:pt idx="15">
                  <c:v>35</c:v>
                </c:pt>
                <c:pt idx="16">
                  <c:v>37</c:v>
                </c:pt>
                <c:pt idx="17">
                  <c:v>40</c:v>
                </c:pt>
                <c:pt idx="18">
                  <c:v>34</c:v>
                </c:pt>
                <c:pt idx="19">
                  <c:v>35</c:v>
                </c:pt>
                <c:pt idx="20">
                  <c:v>45</c:v>
                </c:pt>
                <c:pt idx="21">
                  <c:v>34</c:v>
                </c:pt>
                <c:pt idx="22">
                  <c:v>26</c:v>
                </c:pt>
                <c:pt idx="23">
                  <c:v>35</c:v>
                </c:pt>
                <c:pt idx="24">
                  <c:v>38</c:v>
                </c:pt>
                <c:pt idx="25">
                  <c:v>38</c:v>
                </c:pt>
                <c:pt idx="26">
                  <c:v>45</c:v>
                </c:pt>
                <c:pt idx="27">
                  <c:v>43</c:v>
                </c:pt>
                <c:pt idx="28">
                  <c:v>44</c:v>
                </c:pt>
                <c:pt idx="29">
                  <c:v>38</c:v>
                </c:pt>
                <c:pt idx="30">
                  <c:v>43</c:v>
                </c:pt>
                <c:pt idx="31">
                  <c:v>44</c:v>
                </c:pt>
                <c:pt idx="32">
                  <c:v>32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'980060'!$B$61:$B$93</c:f>
              <c:numCache>
                <c:formatCode>General</c:formatCode>
                <c:ptCount val="33"/>
                <c:pt idx="0">
                  <c:v>-17.315000000000001</c:v>
                </c:pt>
                <c:pt idx="1">
                  <c:v>-17.38</c:v>
                </c:pt>
                <c:pt idx="2">
                  <c:v>-17.46</c:v>
                </c:pt>
                <c:pt idx="3">
                  <c:v>-17.515000000000001</c:v>
                </c:pt>
                <c:pt idx="4">
                  <c:v>-17.585000000000001</c:v>
                </c:pt>
                <c:pt idx="5">
                  <c:v>-17.649999999999999</c:v>
                </c:pt>
                <c:pt idx="6">
                  <c:v>-17.71</c:v>
                </c:pt>
                <c:pt idx="7">
                  <c:v>-17.78</c:v>
                </c:pt>
                <c:pt idx="8">
                  <c:v>-17.844999999999999</c:v>
                </c:pt>
                <c:pt idx="9">
                  <c:v>-17.905000000000001</c:v>
                </c:pt>
                <c:pt idx="10">
                  <c:v>-17.975000000000001</c:v>
                </c:pt>
                <c:pt idx="11">
                  <c:v>-18.045000000000002</c:v>
                </c:pt>
                <c:pt idx="12">
                  <c:v>-18.114999999999998</c:v>
                </c:pt>
                <c:pt idx="13">
                  <c:v>-18.164999999999999</c:v>
                </c:pt>
                <c:pt idx="14">
                  <c:v>-18.239999999999998</c:v>
                </c:pt>
                <c:pt idx="15">
                  <c:v>-18.309999999999999</c:v>
                </c:pt>
                <c:pt idx="16">
                  <c:v>-18.375</c:v>
                </c:pt>
                <c:pt idx="17">
                  <c:v>-18.425000000000001</c:v>
                </c:pt>
                <c:pt idx="18">
                  <c:v>-18.504999999999999</c:v>
                </c:pt>
                <c:pt idx="19">
                  <c:v>-18.565000000000001</c:v>
                </c:pt>
                <c:pt idx="20">
                  <c:v>-18.63</c:v>
                </c:pt>
                <c:pt idx="21">
                  <c:v>-18.684999999999999</c:v>
                </c:pt>
                <c:pt idx="22">
                  <c:v>-18.754999999999999</c:v>
                </c:pt>
                <c:pt idx="23">
                  <c:v>-18.824999999999999</c:v>
                </c:pt>
                <c:pt idx="24">
                  <c:v>-18.885000000000002</c:v>
                </c:pt>
                <c:pt idx="25">
                  <c:v>-18.95</c:v>
                </c:pt>
                <c:pt idx="26">
                  <c:v>-19.02</c:v>
                </c:pt>
                <c:pt idx="27">
                  <c:v>-19.079999999999998</c:v>
                </c:pt>
                <c:pt idx="28">
                  <c:v>-19.14</c:v>
                </c:pt>
                <c:pt idx="29">
                  <c:v>-19.21</c:v>
                </c:pt>
                <c:pt idx="30">
                  <c:v>-19.285</c:v>
                </c:pt>
                <c:pt idx="31">
                  <c:v>-19.335000000000001</c:v>
                </c:pt>
                <c:pt idx="32">
                  <c:v>-19.405000000000001</c:v>
                </c:pt>
              </c:numCache>
            </c:numRef>
          </c:xVal>
          <c:yVal>
            <c:numRef>
              <c:f>'980060'!$F$61:$F$93</c:f>
              <c:numCache>
                <c:formatCode>General</c:formatCode>
                <c:ptCount val="33"/>
                <c:pt idx="0">
                  <c:v>121.00644638197367</c:v>
                </c:pt>
                <c:pt idx="1">
                  <c:v>121.00644638197367</c:v>
                </c:pt>
                <c:pt idx="2">
                  <c:v>121.00644638197367</c:v>
                </c:pt>
                <c:pt idx="3">
                  <c:v>121.00644638197367</c:v>
                </c:pt>
                <c:pt idx="4">
                  <c:v>121.00644638197367</c:v>
                </c:pt>
                <c:pt idx="5">
                  <c:v>121.00644638197367</c:v>
                </c:pt>
                <c:pt idx="6">
                  <c:v>121.00644638197367</c:v>
                </c:pt>
                <c:pt idx="7">
                  <c:v>121.00644638197367</c:v>
                </c:pt>
                <c:pt idx="8">
                  <c:v>119.69635510372187</c:v>
                </c:pt>
                <c:pt idx="9">
                  <c:v>114.06049189322786</c:v>
                </c:pt>
                <c:pt idx="10">
                  <c:v>101.8664235197801</c:v>
                </c:pt>
                <c:pt idx="11">
                  <c:v>83.621237854778329</c:v>
                </c:pt>
                <c:pt idx="12">
                  <c:v>63.113254192397463</c:v>
                </c:pt>
                <c:pt idx="13">
                  <c:v>51.981085284179201</c:v>
                </c:pt>
                <c:pt idx="14">
                  <c:v>41.07152831045606</c:v>
                </c:pt>
                <c:pt idx="15">
                  <c:v>37.156503758376154</c:v>
                </c:pt>
                <c:pt idx="16">
                  <c:v>37.091131566733168</c:v>
                </c:pt>
                <c:pt idx="17">
                  <c:v>37.091131566733168</c:v>
                </c:pt>
                <c:pt idx="18">
                  <c:v>37.091131566733168</c:v>
                </c:pt>
                <c:pt idx="19">
                  <c:v>37.091131566733168</c:v>
                </c:pt>
                <c:pt idx="20">
                  <c:v>37.091131566733168</c:v>
                </c:pt>
                <c:pt idx="21">
                  <c:v>37.091131566733168</c:v>
                </c:pt>
                <c:pt idx="22">
                  <c:v>37.091131566733168</c:v>
                </c:pt>
                <c:pt idx="23">
                  <c:v>37.091131566733168</c:v>
                </c:pt>
                <c:pt idx="24">
                  <c:v>37.091131566733168</c:v>
                </c:pt>
                <c:pt idx="25">
                  <c:v>37.091131566733168</c:v>
                </c:pt>
                <c:pt idx="26">
                  <c:v>37.091131566733168</c:v>
                </c:pt>
                <c:pt idx="27">
                  <c:v>37.091131566733168</c:v>
                </c:pt>
                <c:pt idx="28">
                  <c:v>37.091131566733168</c:v>
                </c:pt>
                <c:pt idx="29">
                  <c:v>37.091131566733168</c:v>
                </c:pt>
                <c:pt idx="30">
                  <c:v>37.091131566733168</c:v>
                </c:pt>
                <c:pt idx="31">
                  <c:v>37.091131566733168</c:v>
                </c:pt>
                <c:pt idx="32">
                  <c:v>37.091131566733168</c:v>
                </c:pt>
              </c:numCache>
            </c:numRef>
          </c:yVal>
        </c:ser>
        <c:axId val="64340736"/>
        <c:axId val="64322560"/>
      </c:scatterChart>
      <c:valAx>
        <c:axId val="64340736"/>
        <c:scaling>
          <c:orientation val="minMax"/>
        </c:scaling>
        <c:axPos val="b"/>
        <c:numFmt formatCode="General" sourceLinked="1"/>
        <c:tickLblPos val="nextTo"/>
        <c:crossAx val="64322560"/>
        <c:crosses val="autoZero"/>
        <c:crossBetween val="midCat"/>
      </c:valAx>
      <c:valAx>
        <c:axId val="64322560"/>
        <c:scaling>
          <c:orientation val="minMax"/>
        </c:scaling>
        <c:axPos val="l"/>
        <c:majorGridlines/>
        <c:numFmt formatCode="General" sourceLinked="1"/>
        <c:tickLblPos val="nextTo"/>
        <c:crossAx val="64340736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'980060'!$B$111:$B$143</c:f>
              <c:numCache>
                <c:formatCode>General</c:formatCode>
                <c:ptCount val="33"/>
                <c:pt idx="0">
                  <c:v>-17.32</c:v>
                </c:pt>
                <c:pt idx="1">
                  <c:v>-17.39</c:v>
                </c:pt>
                <c:pt idx="2">
                  <c:v>-17.454999999999998</c:v>
                </c:pt>
                <c:pt idx="3">
                  <c:v>-17.515000000000001</c:v>
                </c:pt>
                <c:pt idx="4">
                  <c:v>-17.59</c:v>
                </c:pt>
                <c:pt idx="5">
                  <c:v>-17.649999999999999</c:v>
                </c:pt>
                <c:pt idx="6">
                  <c:v>-17.715</c:v>
                </c:pt>
                <c:pt idx="7">
                  <c:v>-17.785</c:v>
                </c:pt>
                <c:pt idx="8">
                  <c:v>-17.844999999999999</c:v>
                </c:pt>
                <c:pt idx="9">
                  <c:v>-17.905000000000001</c:v>
                </c:pt>
                <c:pt idx="10">
                  <c:v>-17.97</c:v>
                </c:pt>
                <c:pt idx="11">
                  <c:v>-18.04</c:v>
                </c:pt>
                <c:pt idx="12">
                  <c:v>-18.114999999999998</c:v>
                </c:pt>
                <c:pt idx="13">
                  <c:v>-18.164999999999999</c:v>
                </c:pt>
                <c:pt idx="14">
                  <c:v>-18.234999999999999</c:v>
                </c:pt>
                <c:pt idx="15">
                  <c:v>-18.309999999999999</c:v>
                </c:pt>
                <c:pt idx="16">
                  <c:v>-18.37</c:v>
                </c:pt>
                <c:pt idx="17">
                  <c:v>-18.425000000000001</c:v>
                </c:pt>
                <c:pt idx="18">
                  <c:v>-18.5</c:v>
                </c:pt>
                <c:pt idx="19">
                  <c:v>-18.559999999999999</c:v>
                </c:pt>
                <c:pt idx="20">
                  <c:v>-18.63</c:v>
                </c:pt>
                <c:pt idx="21">
                  <c:v>-18.695</c:v>
                </c:pt>
                <c:pt idx="22">
                  <c:v>-18.754999999999999</c:v>
                </c:pt>
                <c:pt idx="23">
                  <c:v>-18.829999999999998</c:v>
                </c:pt>
                <c:pt idx="24">
                  <c:v>-18.88</c:v>
                </c:pt>
                <c:pt idx="25">
                  <c:v>-18.96</c:v>
                </c:pt>
                <c:pt idx="26">
                  <c:v>-19.02</c:v>
                </c:pt>
                <c:pt idx="27">
                  <c:v>-19.079999999999998</c:v>
                </c:pt>
                <c:pt idx="28">
                  <c:v>-19.145</c:v>
                </c:pt>
                <c:pt idx="29">
                  <c:v>-19.215</c:v>
                </c:pt>
                <c:pt idx="30">
                  <c:v>-19.285</c:v>
                </c:pt>
                <c:pt idx="31">
                  <c:v>-19.335000000000001</c:v>
                </c:pt>
                <c:pt idx="32">
                  <c:v>-19.414999999999999</c:v>
                </c:pt>
              </c:numCache>
            </c:numRef>
          </c:xVal>
          <c:yVal>
            <c:numRef>
              <c:f>'980060'!$E$111:$E$143</c:f>
              <c:numCache>
                <c:formatCode>General</c:formatCode>
                <c:ptCount val="33"/>
                <c:pt idx="0">
                  <c:v>128</c:v>
                </c:pt>
                <c:pt idx="1">
                  <c:v>137</c:v>
                </c:pt>
                <c:pt idx="2">
                  <c:v>139</c:v>
                </c:pt>
                <c:pt idx="3">
                  <c:v>116</c:v>
                </c:pt>
                <c:pt idx="4">
                  <c:v>117</c:v>
                </c:pt>
                <c:pt idx="5">
                  <c:v>117</c:v>
                </c:pt>
                <c:pt idx="6">
                  <c:v>155</c:v>
                </c:pt>
                <c:pt idx="7">
                  <c:v>133</c:v>
                </c:pt>
                <c:pt idx="8">
                  <c:v>121</c:v>
                </c:pt>
                <c:pt idx="9">
                  <c:v>101</c:v>
                </c:pt>
                <c:pt idx="10">
                  <c:v>111</c:v>
                </c:pt>
                <c:pt idx="11">
                  <c:v>101</c:v>
                </c:pt>
                <c:pt idx="12">
                  <c:v>68</c:v>
                </c:pt>
                <c:pt idx="13">
                  <c:v>52</c:v>
                </c:pt>
                <c:pt idx="14">
                  <c:v>46</c:v>
                </c:pt>
                <c:pt idx="15">
                  <c:v>51</c:v>
                </c:pt>
                <c:pt idx="16">
                  <c:v>43</c:v>
                </c:pt>
                <c:pt idx="17">
                  <c:v>36</c:v>
                </c:pt>
                <c:pt idx="18">
                  <c:v>35</c:v>
                </c:pt>
                <c:pt idx="19">
                  <c:v>46</c:v>
                </c:pt>
                <c:pt idx="20">
                  <c:v>48</c:v>
                </c:pt>
                <c:pt idx="21">
                  <c:v>31</c:v>
                </c:pt>
                <c:pt idx="22">
                  <c:v>34</c:v>
                </c:pt>
                <c:pt idx="23">
                  <c:v>43</c:v>
                </c:pt>
                <c:pt idx="24">
                  <c:v>46</c:v>
                </c:pt>
                <c:pt idx="25">
                  <c:v>40</c:v>
                </c:pt>
                <c:pt idx="26">
                  <c:v>45</c:v>
                </c:pt>
                <c:pt idx="27">
                  <c:v>41</c:v>
                </c:pt>
                <c:pt idx="28">
                  <c:v>50</c:v>
                </c:pt>
                <c:pt idx="29">
                  <c:v>44</c:v>
                </c:pt>
                <c:pt idx="30">
                  <c:v>21</c:v>
                </c:pt>
                <c:pt idx="31">
                  <c:v>28</c:v>
                </c:pt>
                <c:pt idx="32">
                  <c:v>37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'980060'!$B$111:$B$143</c:f>
              <c:numCache>
                <c:formatCode>General</c:formatCode>
                <c:ptCount val="33"/>
                <c:pt idx="0">
                  <c:v>-17.32</c:v>
                </c:pt>
                <c:pt idx="1">
                  <c:v>-17.39</c:v>
                </c:pt>
                <c:pt idx="2">
                  <c:v>-17.454999999999998</c:v>
                </c:pt>
                <c:pt idx="3">
                  <c:v>-17.515000000000001</c:v>
                </c:pt>
                <c:pt idx="4">
                  <c:v>-17.59</c:v>
                </c:pt>
                <c:pt idx="5">
                  <c:v>-17.649999999999999</c:v>
                </c:pt>
                <c:pt idx="6">
                  <c:v>-17.715</c:v>
                </c:pt>
                <c:pt idx="7">
                  <c:v>-17.785</c:v>
                </c:pt>
                <c:pt idx="8">
                  <c:v>-17.844999999999999</c:v>
                </c:pt>
                <c:pt idx="9">
                  <c:v>-17.905000000000001</c:v>
                </c:pt>
                <c:pt idx="10">
                  <c:v>-17.97</c:v>
                </c:pt>
                <c:pt idx="11">
                  <c:v>-18.04</c:v>
                </c:pt>
                <c:pt idx="12">
                  <c:v>-18.114999999999998</c:v>
                </c:pt>
                <c:pt idx="13">
                  <c:v>-18.164999999999999</c:v>
                </c:pt>
                <c:pt idx="14">
                  <c:v>-18.234999999999999</c:v>
                </c:pt>
                <c:pt idx="15">
                  <c:v>-18.309999999999999</c:v>
                </c:pt>
                <c:pt idx="16">
                  <c:v>-18.37</c:v>
                </c:pt>
                <c:pt idx="17">
                  <c:v>-18.425000000000001</c:v>
                </c:pt>
                <c:pt idx="18">
                  <c:v>-18.5</c:v>
                </c:pt>
                <c:pt idx="19">
                  <c:v>-18.559999999999999</c:v>
                </c:pt>
                <c:pt idx="20">
                  <c:v>-18.63</c:v>
                </c:pt>
                <c:pt idx="21">
                  <c:v>-18.695</c:v>
                </c:pt>
                <c:pt idx="22">
                  <c:v>-18.754999999999999</c:v>
                </c:pt>
                <c:pt idx="23">
                  <c:v>-18.829999999999998</c:v>
                </c:pt>
                <c:pt idx="24">
                  <c:v>-18.88</c:v>
                </c:pt>
                <c:pt idx="25">
                  <c:v>-18.96</c:v>
                </c:pt>
                <c:pt idx="26">
                  <c:v>-19.02</c:v>
                </c:pt>
                <c:pt idx="27">
                  <c:v>-19.079999999999998</c:v>
                </c:pt>
                <c:pt idx="28">
                  <c:v>-19.145</c:v>
                </c:pt>
                <c:pt idx="29">
                  <c:v>-19.215</c:v>
                </c:pt>
                <c:pt idx="30">
                  <c:v>-19.285</c:v>
                </c:pt>
                <c:pt idx="31">
                  <c:v>-19.335000000000001</c:v>
                </c:pt>
                <c:pt idx="32">
                  <c:v>-19.414999999999999</c:v>
                </c:pt>
              </c:numCache>
            </c:numRef>
          </c:xVal>
          <c:yVal>
            <c:numRef>
              <c:f>'980060'!$F$111:$F$143</c:f>
              <c:numCache>
                <c:formatCode>General</c:formatCode>
                <c:ptCount val="33"/>
                <c:pt idx="0">
                  <c:v>128.48060526178497</c:v>
                </c:pt>
                <c:pt idx="1">
                  <c:v>128.48060526178497</c:v>
                </c:pt>
                <c:pt idx="2">
                  <c:v>128.48060526178497</c:v>
                </c:pt>
                <c:pt idx="3">
                  <c:v>128.48060526178497</c:v>
                </c:pt>
                <c:pt idx="4">
                  <c:v>128.48060526178497</c:v>
                </c:pt>
                <c:pt idx="5">
                  <c:v>128.48060526178497</c:v>
                </c:pt>
                <c:pt idx="6">
                  <c:v>128.46935404618301</c:v>
                </c:pt>
                <c:pt idx="7">
                  <c:v>126.38511337144271</c:v>
                </c:pt>
                <c:pt idx="8">
                  <c:v>121.73387536153996</c:v>
                </c:pt>
                <c:pt idx="9">
                  <c:v>114.43825642580671</c:v>
                </c:pt>
                <c:pt idx="10">
                  <c:v>103.55055882565614</c:v>
                </c:pt>
                <c:pt idx="11">
                  <c:v>88.354596060341521</c:v>
                </c:pt>
                <c:pt idx="12">
                  <c:v>70.192529500369147</c:v>
                </c:pt>
                <c:pt idx="13">
                  <c:v>60.156517114256772</c:v>
                </c:pt>
                <c:pt idx="14">
                  <c:v>49.191210853834768</c:v>
                </c:pt>
                <c:pt idx="15">
                  <c:v>41.43678545534339</c:v>
                </c:pt>
                <c:pt idx="16">
                  <c:v>38.208173678109013</c:v>
                </c:pt>
                <c:pt idx="17">
                  <c:v>37.520972716971123</c:v>
                </c:pt>
                <c:pt idx="18">
                  <c:v>37.520972716971123</c:v>
                </c:pt>
                <c:pt idx="19">
                  <c:v>37.520972716971123</c:v>
                </c:pt>
                <c:pt idx="20">
                  <c:v>37.520972716971123</c:v>
                </c:pt>
                <c:pt idx="21">
                  <c:v>37.520972716971123</c:v>
                </c:pt>
                <c:pt idx="22">
                  <c:v>37.520972716971123</c:v>
                </c:pt>
                <c:pt idx="23">
                  <c:v>37.520972716971123</c:v>
                </c:pt>
                <c:pt idx="24">
                  <c:v>37.520972716971123</c:v>
                </c:pt>
                <c:pt idx="25">
                  <c:v>37.520972716971123</c:v>
                </c:pt>
                <c:pt idx="26">
                  <c:v>37.520972716971123</c:v>
                </c:pt>
                <c:pt idx="27">
                  <c:v>37.520972716971123</c:v>
                </c:pt>
                <c:pt idx="28">
                  <c:v>37.520972716971123</c:v>
                </c:pt>
                <c:pt idx="29">
                  <c:v>37.520972716971123</c:v>
                </c:pt>
                <c:pt idx="30">
                  <c:v>37.520972716971123</c:v>
                </c:pt>
                <c:pt idx="31">
                  <c:v>37.520972716971123</c:v>
                </c:pt>
                <c:pt idx="32">
                  <c:v>37.520972716971123</c:v>
                </c:pt>
              </c:numCache>
            </c:numRef>
          </c:yVal>
        </c:ser>
        <c:axId val="118721536"/>
        <c:axId val="120099584"/>
      </c:scatterChart>
      <c:valAx>
        <c:axId val="118721536"/>
        <c:scaling>
          <c:orientation val="minMax"/>
        </c:scaling>
        <c:axPos val="b"/>
        <c:numFmt formatCode="General" sourceLinked="1"/>
        <c:tickLblPos val="nextTo"/>
        <c:crossAx val="120099584"/>
        <c:crosses val="autoZero"/>
        <c:crossBetween val="midCat"/>
      </c:valAx>
      <c:valAx>
        <c:axId val="120099584"/>
        <c:scaling>
          <c:orientation val="minMax"/>
        </c:scaling>
        <c:axPos val="l"/>
        <c:majorGridlines/>
        <c:numFmt formatCode="General" sourceLinked="1"/>
        <c:tickLblPos val="nextTo"/>
        <c:crossAx val="118721536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'980060'!$B$161:$B$193</c:f>
              <c:numCache>
                <c:formatCode>General</c:formatCode>
                <c:ptCount val="33"/>
                <c:pt idx="0">
                  <c:v>-17.23</c:v>
                </c:pt>
                <c:pt idx="1">
                  <c:v>-17.29</c:v>
                </c:pt>
                <c:pt idx="2">
                  <c:v>-17.364999999999998</c:v>
                </c:pt>
                <c:pt idx="3">
                  <c:v>-17.425000000000001</c:v>
                </c:pt>
                <c:pt idx="4">
                  <c:v>-17.5</c:v>
                </c:pt>
                <c:pt idx="5">
                  <c:v>-17.559999999999999</c:v>
                </c:pt>
                <c:pt idx="6">
                  <c:v>-17.62</c:v>
                </c:pt>
                <c:pt idx="7">
                  <c:v>-17.690000000000001</c:v>
                </c:pt>
                <c:pt idx="8">
                  <c:v>-17.760000000000002</c:v>
                </c:pt>
                <c:pt idx="9">
                  <c:v>-17.809999999999999</c:v>
                </c:pt>
                <c:pt idx="10">
                  <c:v>-17.88</c:v>
                </c:pt>
                <c:pt idx="11">
                  <c:v>-17.96</c:v>
                </c:pt>
                <c:pt idx="12">
                  <c:v>-18.02</c:v>
                </c:pt>
                <c:pt idx="13">
                  <c:v>-18.079999999999998</c:v>
                </c:pt>
                <c:pt idx="14">
                  <c:v>-18.145</c:v>
                </c:pt>
                <c:pt idx="15">
                  <c:v>-18.22</c:v>
                </c:pt>
                <c:pt idx="16">
                  <c:v>-18.285</c:v>
                </c:pt>
                <c:pt idx="17">
                  <c:v>-18.335000000000001</c:v>
                </c:pt>
                <c:pt idx="18">
                  <c:v>-18.41</c:v>
                </c:pt>
                <c:pt idx="19">
                  <c:v>-18.47</c:v>
                </c:pt>
                <c:pt idx="20">
                  <c:v>-18.53</c:v>
                </c:pt>
                <c:pt idx="21">
                  <c:v>-18.594999999999999</c:v>
                </c:pt>
                <c:pt idx="22">
                  <c:v>-18.670000000000002</c:v>
                </c:pt>
                <c:pt idx="23">
                  <c:v>-18.734999999999999</c:v>
                </c:pt>
                <c:pt idx="24">
                  <c:v>-18.795000000000002</c:v>
                </c:pt>
                <c:pt idx="25">
                  <c:v>-18.864999999999998</c:v>
                </c:pt>
                <c:pt idx="26">
                  <c:v>-18.93</c:v>
                </c:pt>
                <c:pt idx="27">
                  <c:v>-18.98</c:v>
                </c:pt>
                <c:pt idx="28">
                  <c:v>-19.05</c:v>
                </c:pt>
                <c:pt idx="29">
                  <c:v>-19.125</c:v>
                </c:pt>
                <c:pt idx="30">
                  <c:v>-19.190000000000001</c:v>
                </c:pt>
                <c:pt idx="31">
                  <c:v>-19.245000000000001</c:v>
                </c:pt>
                <c:pt idx="32">
                  <c:v>-19.315000000000001</c:v>
                </c:pt>
              </c:numCache>
            </c:numRef>
          </c:xVal>
          <c:yVal>
            <c:numRef>
              <c:f>'980060'!$E$161:$E$193</c:f>
              <c:numCache>
                <c:formatCode>General</c:formatCode>
                <c:ptCount val="33"/>
                <c:pt idx="0">
                  <c:v>117</c:v>
                </c:pt>
                <c:pt idx="1">
                  <c:v>114</c:v>
                </c:pt>
                <c:pt idx="2">
                  <c:v>125</c:v>
                </c:pt>
                <c:pt idx="3">
                  <c:v>99</c:v>
                </c:pt>
                <c:pt idx="4">
                  <c:v>110</c:v>
                </c:pt>
                <c:pt idx="5">
                  <c:v>102</c:v>
                </c:pt>
                <c:pt idx="6">
                  <c:v>122</c:v>
                </c:pt>
                <c:pt idx="7">
                  <c:v>129</c:v>
                </c:pt>
                <c:pt idx="8">
                  <c:v>109</c:v>
                </c:pt>
                <c:pt idx="9">
                  <c:v>105</c:v>
                </c:pt>
                <c:pt idx="10">
                  <c:v>114</c:v>
                </c:pt>
                <c:pt idx="11">
                  <c:v>103</c:v>
                </c:pt>
                <c:pt idx="12">
                  <c:v>85</c:v>
                </c:pt>
                <c:pt idx="13">
                  <c:v>57</c:v>
                </c:pt>
                <c:pt idx="14">
                  <c:v>43</c:v>
                </c:pt>
                <c:pt idx="15">
                  <c:v>41</c:v>
                </c:pt>
                <c:pt idx="16">
                  <c:v>40</c:v>
                </c:pt>
                <c:pt idx="17">
                  <c:v>31</c:v>
                </c:pt>
                <c:pt idx="18">
                  <c:v>45</c:v>
                </c:pt>
                <c:pt idx="19">
                  <c:v>33</c:v>
                </c:pt>
                <c:pt idx="20">
                  <c:v>48</c:v>
                </c:pt>
                <c:pt idx="21">
                  <c:v>37</c:v>
                </c:pt>
                <c:pt idx="22">
                  <c:v>38</c:v>
                </c:pt>
                <c:pt idx="23">
                  <c:v>41</c:v>
                </c:pt>
                <c:pt idx="24">
                  <c:v>22</c:v>
                </c:pt>
                <c:pt idx="25">
                  <c:v>30</c:v>
                </c:pt>
                <c:pt idx="26">
                  <c:v>31</c:v>
                </c:pt>
                <c:pt idx="27">
                  <c:v>38</c:v>
                </c:pt>
                <c:pt idx="28">
                  <c:v>41</c:v>
                </c:pt>
                <c:pt idx="29">
                  <c:v>44</c:v>
                </c:pt>
                <c:pt idx="30">
                  <c:v>32</c:v>
                </c:pt>
                <c:pt idx="31">
                  <c:v>42</c:v>
                </c:pt>
                <c:pt idx="32">
                  <c:v>45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'980060'!$B$161:$B$193</c:f>
              <c:numCache>
                <c:formatCode>General</c:formatCode>
                <c:ptCount val="33"/>
                <c:pt idx="0">
                  <c:v>-17.23</c:v>
                </c:pt>
                <c:pt idx="1">
                  <c:v>-17.29</c:v>
                </c:pt>
                <c:pt idx="2">
                  <c:v>-17.364999999999998</c:v>
                </c:pt>
                <c:pt idx="3">
                  <c:v>-17.425000000000001</c:v>
                </c:pt>
                <c:pt idx="4">
                  <c:v>-17.5</c:v>
                </c:pt>
                <c:pt idx="5">
                  <c:v>-17.559999999999999</c:v>
                </c:pt>
                <c:pt idx="6">
                  <c:v>-17.62</c:v>
                </c:pt>
                <c:pt idx="7">
                  <c:v>-17.690000000000001</c:v>
                </c:pt>
                <c:pt idx="8">
                  <c:v>-17.760000000000002</c:v>
                </c:pt>
                <c:pt idx="9">
                  <c:v>-17.809999999999999</c:v>
                </c:pt>
                <c:pt idx="10">
                  <c:v>-17.88</c:v>
                </c:pt>
                <c:pt idx="11">
                  <c:v>-17.96</c:v>
                </c:pt>
                <c:pt idx="12">
                  <c:v>-18.02</c:v>
                </c:pt>
                <c:pt idx="13">
                  <c:v>-18.079999999999998</c:v>
                </c:pt>
                <c:pt idx="14">
                  <c:v>-18.145</c:v>
                </c:pt>
                <c:pt idx="15">
                  <c:v>-18.22</c:v>
                </c:pt>
                <c:pt idx="16">
                  <c:v>-18.285</c:v>
                </c:pt>
                <c:pt idx="17">
                  <c:v>-18.335000000000001</c:v>
                </c:pt>
                <c:pt idx="18">
                  <c:v>-18.41</c:v>
                </c:pt>
                <c:pt idx="19">
                  <c:v>-18.47</c:v>
                </c:pt>
                <c:pt idx="20">
                  <c:v>-18.53</c:v>
                </c:pt>
                <c:pt idx="21">
                  <c:v>-18.594999999999999</c:v>
                </c:pt>
                <c:pt idx="22">
                  <c:v>-18.670000000000002</c:v>
                </c:pt>
                <c:pt idx="23">
                  <c:v>-18.734999999999999</c:v>
                </c:pt>
                <c:pt idx="24">
                  <c:v>-18.795000000000002</c:v>
                </c:pt>
                <c:pt idx="25">
                  <c:v>-18.864999999999998</c:v>
                </c:pt>
                <c:pt idx="26">
                  <c:v>-18.93</c:v>
                </c:pt>
                <c:pt idx="27">
                  <c:v>-18.98</c:v>
                </c:pt>
                <c:pt idx="28">
                  <c:v>-19.05</c:v>
                </c:pt>
                <c:pt idx="29">
                  <c:v>-19.125</c:v>
                </c:pt>
                <c:pt idx="30">
                  <c:v>-19.190000000000001</c:v>
                </c:pt>
                <c:pt idx="31">
                  <c:v>-19.245000000000001</c:v>
                </c:pt>
                <c:pt idx="32">
                  <c:v>-19.315000000000001</c:v>
                </c:pt>
              </c:numCache>
            </c:numRef>
          </c:xVal>
          <c:yVal>
            <c:numRef>
              <c:f>'980060'!$F$161:$F$193</c:f>
              <c:numCache>
                <c:formatCode>General</c:formatCode>
                <c:ptCount val="33"/>
                <c:pt idx="0">
                  <c:v>112.57023530321514</c:v>
                </c:pt>
                <c:pt idx="1">
                  <c:v>112.57023530321514</c:v>
                </c:pt>
                <c:pt idx="2">
                  <c:v>112.57023530321514</c:v>
                </c:pt>
                <c:pt idx="3">
                  <c:v>112.57023530321514</c:v>
                </c:pt>
                <c:pt idx="4">
                  <c:v>112.57023530321514</c:v>
                </c:pt>
                <c:pt idx="5">
                  <c:v>112.57023530321514</c:v>
                </c:pt>
                <c:pt idx="6">
                  <c:v>112.57023530321514</c:v>
                </c:pt>
                <c:pt idx="7">
                  <c:v>112.57023530321514</c:v>
                </c:pt>
                <c:pt idx="8">
                  <c:v>112.57023530321514</c:v>
                </c:pt>
                <c:pt idx="9">
                  <c:v>112.57023530321514</c:v>
                </c:pt>
                <c:pt idx="10">
                  <c:v>112.56162948580169</c:v>
                </c:pt>
                <c:pt idx="11">
                  <c:v>102.95352258231091</c:v>
                </c:pt>
                <c:pt idx="12">
                  <c:v>83.869371327650811</c:v>
                </c:pt>
                <c:pt idx="13">
                  <c:v>58.770208581439078</c:v>
                </c:pt>
                <c:pt idx="14">
                  <c:v>41.636756845474252</c:v>
                </c:pt>
                <c:pt idx="15">
                  <c:v>36.425982570725637</c:v>
                </c:pt>
                <c:pt idx="16">
                  <c:v>36.425982570725637</c:v>
                </c:pt>
                <c:pt idx="17">
                  <c:v>36.425982570725637</c:v>
                </c:pt>
                <c:pt idx="18">
                  <c:v>36.425982570725637</c:v>
                </c:pt>
                <c:pt idx="19">
                  <c:v>36.425982570725637</c:v>
                </c:pt>
                <c:pt idx="20">
                  <c:v>36.425982570725637</c:v>
                </c:pt>
                <c:pt idx="21">
                  <c:v>36.425982570725637</c:v>
                </c:pt>
                <c:pt idx="22">
                  <c:v>36.425982570725637</c:v>
                </c:pt>
                <c:pt idx="23">
                  <c:v>36.425982570725637</c:v>
                </c:pt>
                <c:pt idx="24">
                  <c:v>36.425982570725637</c:v>
                </c:pt>
                <c:pt idx="25">
                  <c:v>36.425982570725637</c:v>
                </c:pt>
                <c:pt idx="26">
                  <c:v>36.425982570725637</c:v>
                </c:pt>
                <c:pt idx="27">
                  <c:v>36.425982570725637</c:v>
                </c:pt>
                <c:pt idx="28">
                  <c:v>36.425982570725637</c:v>
                </c:pt>
                <c:pt idx="29">
                  <c:v>36.425982570725637</c:v>
                </c:pt>
                <c:pt idx="30">
                  <c:v>36.425982570725637</c:v>
                </c:pt>
                <c:pt idx="31">
                  <c:v>36.425982570725637</c:v>
                </c:pt>
                <c:pt idx="32">
                  <c:v>36.425982570725637</c:v>
                </c:pt>
              </c:numCache>
            </c:numRef>
          </c:yVal>
        </c:ser>
        <c:axId val="139433088"/>
        <c:axId val="139434624"/>
      </c:scatterChart>
      <c:valAx>
        <c:axId val="139433088"/>
        <c:scaling>
          <c:orientation val="minMax"/>
        </c:scaling>
        <c:axPos val="b"/>
        <c:numFmt formatCode="General" sourceLinked="1"/>
        <c:tickLblPos val="nextTo"/>
        <c:crossAx val="139434624"/>
        <c:crosses val="autoZero"/>
        <c:crossBetween val="midCat"/>
      </c:valAx>
      <c:valAx>
        <c:axId val="139434624"/>
        <c:scaling>
          <c:orientation val="minMax"/>
        </c:scaling>
        <c:axPos val="l"/>
        <c:majorGridlines/>
        <c:numFmt formatCode="General" sourceLinked="1"/>
        <c:tickLblPos val="nextTo"/>
        <c:crossAx val="139433088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'980060'!$B$211:$B$243</c:f>
              <c:numCache>
                <c:formatCode>General</c:formatCode>
                <c:ptCount val="33"/>
                <c:pt idx="0">
                  <c:v>-17.22</c:v>
                </c:pt>
                <c:pt idx="1">
                  <c:v>-17.29</c:v>
                </c:pt>
                <c:pt idx="2">
                  <c:v>-17.364999999999998</c:v>
                </c:pt>
                <c:pt idx="3">
                  <c:v>-17.425000000000001</c:v>
                </c:pt>
                <c:pt idx="4">
                  <c:v>-17.5</c:v>
                </c:pt>
                <c:pt idx="5">
                  <c:v>-17.57</c:v>
                </c:pt>
                <c:pt idx="6">
                  <c:v>-17.625</c:v>
                </c:pt>
                <c:pt idx="7">
                  <c:v>-17.684999999999999</c:v>
                </c:pt>
                <c:pt idx="8">
                  <c:v>-17.754999999999999</c:v>
                </c:pt>
                <c:pt idx="9">
                  <c:v>-17.809999999999999</c:v>
                </c:pt>
                <c:pt idx="10">
                  <c:v>-17.88</c:v>
                </c:pt>
                <c:pt idx="11">
                  <c:v>-17.96</c:v>
                </c:pt>
                <c:pt idx="12">
                  <c:v>-18.02</c:v>
                </c:pt>
                <c:pt idx="13">
                  <c:v>-18.085000000000001</c:v>
                </c:pt>
                <c:pt idx="14">
                  <c:v>-18.135000000000002</c:v>
                </c:pt>
                <c:pt idx="15">
                  <c:v>-18.22</c:v>
                </c:pt>
                <c:pt idx="16">
                  <c:v>-18.28</c:v>
                </c:pt>
                <c:pt idx="17">
                  <c:v>-18.335000000000001</c:v>
                </c:pt>
                <c:pt idx="18">
                  <c:v>-18.414999999999999</c:v>
                </c:pt>
                <c:pt idx="19">
                  <c:v>-18.47</c:v>
                </c:pt>
                <c:pt idx="20">
                  <c:v>-18.535</c:v>
                </c:pt>
                <c:pt idx="21">
                  <c:v>-18.594999999999999</c:v>
                </c:pt>
                <c:pt idx="22">
                  <c:v>-18.670000000000002</c:v>
                </c:pt>
                <c:pt idx="23">
                  <c:v>-18.734999999999999</c:v>
                </c:pt>
                <c:pt idx="24">
                  <c:v>-18.79</c:v>
                </c:pt>
                <c:pt idx="25">
                  <c:v>-18.864999999999998</c:v>
                </c:pt>
                <c:pt idx="26">
                  <c:v>-18.93</c:v>
                </c:pt>
                <c:pt idx="27">
                  <c:v>-18.989999999999998</c:v>
                </c:pt>
                <c:pt idx="28">
                  <c:v>-19.055</c:v>
                </c:pt>
                <c:pt idx="29">
                  <c:v>-19.13</c:v>
                </c:pt>
                <c:pt idx="30">
                  <c:v>-19.190000000000001</c:v>
                </c:pt>
                <c:pt idx="31">
                  <c:v>-19.245000000000001</c:v>
                </c:pt>
                <c:pt idx="32">
                  <c:v>-19.309999999999999</c:v>
                </c:pt>
              </c:numCache>
            </c:numRef>
          </c:xVal>
          <c:yVal>
            <c:numRef>
              <c:f>'980060'!$E$211:$E$243</c:f>
              <c:numCache>
                <c:formatCode>General</c:formatCode>
                <c:ptCount val="33"/>
                <c:pt idx="0">
                  <c:v>134</c:v>
                </c:pt>
                <c:pt idx="1">
                  <c:v>126</c:v>
                </c:pt>
                <c:pt idx="2">
                  <c:v>123</c:v>
                </c:pt>
                <c:pt idx="3">
                  <c:v>136</c:v>
                </c:pt>
                <c:pt idx="4">
                  <c:v>142</c:v>
                </c:pt>
                <c:pt idx="5">
                  <c:v>139</c:v>
                </c:pt>
                <c:pt idx="6">
                  <c:v>130</c:v>
                </c:pt>
                <c:pt idx="7">
                  <c:v>123</c:v>
                </c:pt>
                <c:pt idx="8">
                  <c:v>130</c:v>
                </c:pt>
                <c:pt idx="9">
                  <c:v>137</c:v>
                </c:pt>
                <c:pt idx="10">
                  <c:v>122</c:v>
                </c:pt>
                <c:pt idx="11">
                  <c:v>122</c:v>
                </c:pt>
                <c:pt idx="12">
                  <c:v>85</c:v>
                </c:pt>
                <c:pt idx="13">
                  <c:v>71</c:v>
                </c:pt>
                <c:pt idx="14">
                  <c:v>47</c:v>
                </c:pt>
                <c:pt idx="15">
                  <c:v>35</c:v>
                </c:pt>
                <c:pt idx="16">
                  <c:v>33</c:v>
                </c:pt>
                <c:pt idx="17">
                  <c:v>38</c:v>
                </c:pt>
                <c:pt idx="18">
                  <c:v>45</c:v>
                </c:pt>
                <c:pt idx="19">
                  <c:v>39</c:v>
                </c:pt>
                <c:pt idx="20">
                  <c:v>47</c:v>
                </c:pt>
                <c:pt idx="21">
                  <c:v>40</c:v>
                </c:pt>
                <c:pt idx="22">
                  <c:v>36</c:v>
                </c:pt>
                <c:pt idx="23">
                  <c:v>31</c:v>
                </c:pt>
                <c:pt idx="24">
                  <c:v>42</c:v>
                </c:pt>
                <c:pt idx="25">
                  <c:v>41</c:v>
                </c:pt>
                <c:pt idx="26">
                  <c:v>35</c:v>
                </c:pt>
                <c:pt idx="27">
                  <c:v>48</c:v>
                </c:pt>
                <c:pt idx="28">
                  <c:v>38</c:v>
                </c:pt>
                <c:pt idx="29">
                  <c:v>26</c:v>
                </c:pt>
                <c:pt idx="30">
                  <c:v>47</c:v>
                </c:pt>
                <c:pt idx="31">
                  <c:v>37</c:v>
                </c:pt>
                <c:pt idx="32">
                  <c:v>49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'980060'!$B$211:$B$243</c:f>
              <c:numCache>
                <c:formatCode>General</c:formatCode>
                <c:ptCount val="33"/>
                <c:pt idx="0">
                  <c:v>-17.22</c:v>
                </c:pt>
                <c:pt idx="1">
                  <c:v>-17.29</c:v>
                </c:pt>
                <c:pt idx="2">
                  <c:v>-17.364999999999998</c:v>
                </c:pt>
                <c:pt idx="3">
                  <c:v>-17.425000000000001</c:v>
                </c:pt>
                <c:pt idx="4">
                  <c:v>-17.5</c:v>
                </c:pt>
                <c:pt idx="5">
                  <c:v>-17.57</c:v>
                </c:pt>
                <c:pt idx="6">
                  <c:v>-17.625</c:v>
                </c:pt>
                <c:pt idx="7">
                  <c:v>-17.684999999999999</c:v>
                </c:pt>
                <c:pt idx="8">
                  <c:v>-17.754999999999999</c:v>
                </c:pt>
                <c:pt idx="9">
                  <c:v>-17.809999999999999</c:v>
                </c:pt>
                <c:pt idx="10">
                  <c:v>-17.88</c:v>
                </c:pt>
                <c:pt idx="11">
                  <c:v>-17.96</c:v>
                </c:pt>
                <c:pt idx="12">
                  <c:v>-18.02</c:v>
                </c:pt>
                <c:pt idx="13">
                  <c:v>-18.085000000000001</c:v>
                </c:pt>
                <c:pt idx="14">
                  <c:v>-18.135000000000002</c:v>
                </c:pt>
                <c:pt idx="15">
                  <c:v>-18.22</c:v>
                </c:pt>
                <c:pt idx="16">
                  <c:v>-18.28</c:v>
                </c:pt>
                <c:pt idx="17">
                  <c:v>-18.335000000000001</c:v>
                </c:pt>
                <c:pt idx="18">
                  <c:v>-18.414999999999999</c:v>
                </c:pt>
                <c:pt idx="19">
                  <c:v>-18.47</c:v>
                </c:pt>
                <c:pt idx="20">
                  <c:v>-18.535</c:v>
                </c:pt>
                <c:pt idx="21">
                  <c:v>-18.594999999999999</c:v>
                </c:pt>
                <c:pt idx="22">
                  <c:v>-18.670000000000002</c:v>
                </c:pt>
                <c:pt idx="23">
                  <c:v>-18.734999999999999</c:v>
                </c:pt>
                <c:pt idx="24">
                  <c:v>-18.79</c:v>
                </c:pt>
                <c:pt idx="25">
                  <c:v>-18.864999999999998</c:v>
                </c:pt>
                <c:pt idx="26">
                  <c:v>-18.93</c:v>
                </c:pt>
                <c:pt idx="27">
                  <c:v>-18.989999999999998</c:v>
                </c:pt>
                <c:pt idx="28">
                  <c:v>-19.055</c:v>
                </c:pt>
                <c:pt idx="29">
                  <c:v>-19.13</c:v>
                </c:pt>
                <c:pt idx="30">
                  <c:v>-19.190000000000001</c:v>
                </c:pt>
                <c:pt idx="31">
                  <c:v>-19.245000000000001</c:v>
                </c:pt>
                <c:pt idx="32">
                  <c:v>-19.309999999999999</c:v>
                </c:pt>
              </c:numCache>
            </c:numRef>
          </c:xVal>
          <c:yVal>
            <c:numRef>
              <c:f>'980060'!$F$211:$F$243</c:f>
              <c:numCache>
                <c:formatCode>General</c:formatCode>
                <c:ptCount val="33"/>
                <c:pt idx="0">
                  <c:v>131.33614669333008</c:v>
                </c:pt>
                <c:pt idx="1">
                  <c:v>131.33614669333008</c:v>
                </c:pt>
                <c:pt idx="2">
                  <c:v>131.33614669333008</c:v>
                </c:pt>
                <c:pt idx="3">
                  <c:v>131.33614669333008</c:v>
                </c:pt>
                <c:pt idx="4">
                  <c:v>131.33614669333008</c:v>
                </c:pt>
                <c:pt idx="5">
                  <c:v>131.33614669333008</c:v>
                </c:pt>
                <c:pt idx="6">
                  <c:v>131.33614669333008</c:v>
                </c:pt>
                <c:pt idx="7">
                  <c:v>131.33614669333008</c:v>
                </c:pt>
                <c:pt idx="8">
                  <c:v>131.33614669333008</c:v>
                </c:pt>
                <c:pt idx="9">
                  <c:v>131.33614669333008</c:v>
                </c:pt>
                <c:pt idx="10">
                  <c:v>129.32059653744466</c:v>
                </c:pt>
                <c:pt idx="11">
                  <c:v>113.63130271602094</c:v>
                </c:pt>
                <c:pt idx="12">
                  <c:v>91.662257632780225</c:v>
                </c:pt>
                <c:pt idx="13">
                  <c:v>64.064442781333241</c:v>
                </c:pt>
                <c:pt idx="14">
                  <c:v>49.397901698477952</c:v>
                </c:pt>
                <c:pt idx="15">
                  <c:v>38.401544640906252</c:v>
                </c:pt>
                <c:pt idx="16">
                  <c:v>38.260962497431507</c:v>
                </c:pt>
                <c:pt idx="17">
                  <c:v>38.260962497431507</c:v>
                </c:pt>
                <c:pt idx="18">
                  <c:v>38.260962497431507</c:v>
                </c:pt>
                <c:pt idx="19">
                  <c:v>38.260962497431507</c:v>
                </c:pt>
                <c:pt idx="20">
                  <c:v>38.260962497431507</c:v>
                </c:pt>
                <c:pt idx="21">
                  <c:v>38.260962497431507</c:v>
                </c:pt>
                <c:pt idx="22">
                  <c:v>38.260962497431507</c:v>
                </c:pt>
                <c:pt idx="23">
                  <c:v>38.260962497431507</c:v>
                </c:pt>
                <c:pt idx="24">
                  <c:v>38.260962497431507</c:v>
                </c:pt>
                <c:pt idx="25">
                  <c:v>38.260962497431507</c:v>
                </c:pt>
                <c:pt idx="26">
                  <c:v>38.260962497431507</c:v>
                </c:pt>
                <c:pt idx="27">
                  <c:v>38.260962497431507</c:v>
                </c:pt>
                <c:pt idx="28">
                  <c:v>38.260962497431507</c:v>
                </c:pt>
                <c:pt idx="29">
                  <c:v>38.260962497431507</c:v>
                </c:pt>
                <c:pt idx="30">
                  <c:v>38.260962497431507</c:v>
                </c:pt>
                <c:pt idx="31">
                  <c:v>38.260962497431507</c:v>
                </c:pt>
                <c:pt idx="32">
                  <c:v>38.260962497431507</c:v>
                </c:pt>
              </c:numCache>
            </c:numRef>
          </c:yVal>
        </c:ser>
        <c:axId val="182092928"/>
        <c:axId val="182094464"/>
      </c:scatterChart>
      <c:valAx>
        <c:axId val="182092928"/>
        <c:scaling>
          <c:orientation val="minMax"/>
        </c:scaling>
        <c:axPos val="b"/>
        <c:numFmt formatCode="General" sourceLinked="1"/>
        <c:tickLblPos val="nextTo"/>
        <c:crossAx val="182094464"/>
        <c:crosses val="autoZero"/>
        <c:crossBetween val="midCat"/>
      </c:valAx>
      <c:valAx>
        <c:axId val="182094464"/>
        <c:scaling>
          <c:orientation val="minMax"/>
        </c:scaling>
        <c:axPos val="l"/>
        <c:majorGridlines/>
        <c:numFmt formatCode="General" sourceLinked="1"/>
        <c:tickLblPos val="nextTo"/>
        <c:crossAx val="182092928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Setup!$I$6:$I$26</c:f>
              <c:numCache>
                <c:formatCode>0.000</c:formatCode>
                <c:ptCount val="21"/>
                <c:pt idx="0">
                  <c:v>-78.260245829022168</c:v>
                </c:pt>
                <c:pt idx="1">
                  <c:v>-77.760245829022168</c:v>
                </c:pt>
                <c:pt idx="2">
                  <c:v>-77.260245829022168</c:v>
                </c:pt>
                <c:pt idx="3">
                  <c:v>-76.760245829022168</c:v>
                </c:pt>
                <c:pt idx="4">
                  <c:v>-76.260245829022168</c:v>
                </c:pt>
                <c:pt idx="5">
                  <c:v>-75.910245829022173</c:v>
                </c:pt>
                <c:pt idx="6">
                  <c:v>-78.260245829022168</c:v>
                </c:pt>
                <c:pt idx="7">
                  <c:v>-77.760245829022168</c:v>
                </c:pt>
                <c:pt idx="8">
                  <c:v>-77.260245829022168</c:v>
                </c:pt>
                <c:pt idx="9">
                  <c:v>-76.760245829022168</c:v>
                </c:pt>
                <c:pt idx="10">
                  <c:v>-76.260245829022168</c:v>
                </c:pt>
                <c:pt idx="11">
                  <c:v>-75.910245829022173</c:v>
                </c:pt>
                <c:pt idx="12">
                  <c:v>-78.260245829022168</c:v>
                </c:pt>
                <c:pt idx="13">
                  <c:v>-78.260245829022168</c:v>
                </c:pt>
                <c:pt idx="14">
                  <c:v>-78.260245829022168</c:v>
                </c:pt>
                <c:pt idx="15">
                  <c:v>-78.260245829022168</c:v>
                </c:pt>
                <c:pt idx="16">
                  <c:v>-78.260245829022168</c:v>
                </c:pt>
                <c:pt idx="17">
                  <c:v>-78.260245829022168</c:v>
                </c:pt>
                <c:pt idx="18">
                  <c:v>-78.260245829022168</c:v>
                </c:pt>
                <c:pt idx="19">
                  <c:v>-78.260245829022168</c:v>
                </c:pt>
                <c:pt idx="20">
                  <c:v>-78.260245829022168</c:v>
                </c:pt>
              </c:numCache>
            </c:numRef>
          </c:xVal>
          <c:yVal>
            <c:numRef>
              <c:f>Setup!$J$6:$J$26</c:f>
              <c:numCache>
                <c:formatCode>0.000</c:formatCode>
                <c:ptCount val="21"/>
                <c:pt idx="0">
                  <c:v>-17.909613548657813</c:v>
                </c:pt>
                <c:pt idx="1">
                  <c:v>-17.909613548657813</c:v>
                </c:pt>
                <c:pt idx="2">
                  <c:v>-17.909613548657813</c:v>
                </c:pt>
                <c:pt idx="3">
                  <c:v>-17.909613548657813</c:v>
                </c:pt>
                <c:pt idx="4">
                  <c:v>-17.909613548657813</c:v>
                </c:pt>
                <c:pt idx="5">
                  <c:v>-17.909613548657813</c:v>
                </c:pt>
                <c:pt idx="6">
                  <c:v>-16.559613548657811</c:v>
                </c:pt>
                <c:pt idx="7">
                  <c:v>-16.559613548657811</c:v>
                </c:pt>
                <c:pt idx="8">
                  <c:v>-16.559613548657811</c:v>
                </c:pt>
                <c:pt idx="9">
                  <c:v>-16.559613548657811</c:v>
                </c:pt>
                <c:pt idx="10">
                  <c:v>-16.559613548657811</c:v>
                </c:pt>
                <c:pt idx="11">
                  <c:v>-16.559613548657811</c:v>
                </c:pt>
                <c:pt idx="12">
                  <c:v>-17.559613548657811</c:v>
                </c:pt>
                <c:pt idx="13">
                  <c:v>-17.309613548657811</c:v>
                </c:pt>
                <c:pt idx="14">
                  <c:v>-17.059613548657811</c:v>
                </c:pt>
                <c:pt idx="15">
                  <c:v>-16.809613548657811</c:v>
                </c:pt>
                <c:pt idx="16">
                  <c:v>-16.309613548657811</c:v>
                </c:pt>
                <c:pt idx="17">
                  <c:v>-16.059613548657811</c:v>
                </c:pt>
                <c:pt idx="18">
                  <c:v>-15.809613548657811</c:v>
                </c:pt>
                <c:pt idx="19">
                  <c:v>-15.559613548657811</c:v>
                </c:pt>
                <c:pt idx="20">
                  <c:v>-15.309613548657811</c:v>
                </c:pt>
              </c:numCache>
            </c:numRef>
          </c:yVal>
        </c:ser>
        <c:axId val="172592512"/>
        <c:axId val="172590592"/>
      </c:scatterChart>
      <c:valAx>
        <c:axId val="172592512"/>
        <c:scaling>
          <c:orientation val="minMax"/>
        </c:scaling>
        <c:axPos val="b"/>
        <c:numFmt formatCode="0.000" sourceLinked="1"/>
        <c:tickLblPos val="nextTo"/>
        <c:crossAx val="172590592"/>
        <c:crosses val="autoZero"/>
        <c:crossBetween val="midCat"/>
      </c:valAx>
      <c:valAx>
        <c:axId val="172590592"/>
        <c:scaling>
          <c:orientation val="minMax"/>
        </c:scaling>
        <c:axPos val="l"/>
        <c:majorGridlines/>
        <c:numFmt formatCode="0.000" sourceLinked="1"/>
        <c:tickLblPos val="nextTo"/>
        <c:crossAx val="172592512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64</xdr:row>
      <xdr:rowOff>19050</xdr:rowOff>
    </xdr:from>
    <xdr:to>
      <xdr:col>15</xdr:col>
      <xdr:colOff>247650</xdr:colOff>
      <xdr:row>78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552450</xdr:colOff>
      <xdr:row>114</xdr:row>
      <xdr:rowOff>19050</xdr:rowOff>
    </xdr:from>
    <xdr:to>
      <xdr:col>15</xdr:col>
      <xdr:colOff>247650</xdr:colOff>
      <xdr:row>128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552450</xdr:colOff>
      <xdr:row>164</xdr:row>
      <xdr:rowOff>19050</xdr:rowOff>
    </xdr:from>
    <xdr:to>
      <xdr:col>15</xdr:col>
      <xdr:colOff>247650</xdr:colOff>
      <xdr:row>178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552450</xdr:colOff>
      <xdr:row>214</xdr:row>
      <xdr:rowOff>19050</xdr:rowOff>
    </xdr:from>
    <xdr:to>
      <xdr:col>15</xdr:col>
      <xdr:colOff>247650</xdr:colOff>
      <xdr:row>228</xdr:row>
      <xdr:rowOff>95250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209550</xdr:colOff>
      <xdr:row>7</xdr:row>
      <xdr:rowOff>104775</xdr:rowOff>
    </xdr:from>
    <xdr:to>
      <xdr:col>21</xdr:col>
      <xdr:colOff>514350</xdr:colOff>
      <xdr:row>21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Microsoft%20Office/Office12/xlstart/Parse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MenuSheet"/>
      <sheetName val="peakChart"/>
    </sheetNames>
    <definedNames>
      <definedName name="wallScanTrans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"/>
  <sheetViews>
    <sheetView workbookViewId="0"/>
  </sheetViews>
  <sheetFormatPr defaultRowHeight="15"/>
  <sheetData>
    <row r="1" spans="1:15">
      <c r="A1" t="s">
        <v>53</v>
      </c>
      <c r="B1">
        <v>980060</v>
      </c>
      <c r="E1" t="s">
        <v>21</v>
      </c>
      <c r="F1" t="s">
        <v>22</v>
      </c>
      <c r="G1" t="s">
        <v>23</v>
      </c>
      <c r="H1" t="s">
        <v>24</v>
      </c>
      <c r="I1" t="s">
        <v>25</v>
      </c>
      <c r="J1" t="s">
        <v>26</v>
      </c>
      <c r="K1" t="s">
        <v>27</v>
      </c>
      <c r="L1" t="s">
        <v>28</v>
      </c>
      <c r="M1" t="s">
        <v>29</v>
      </c>
      <c r="N1" t="s">
        <v>30</v>
      </c>
      <c r="O1" t="s">
        <v>31</v>
      </c>
    </row>
    <row r="2" spans="1:15">
      <c r="A2" t="s">
        <v>64</v>
      </c>
      <c r="B2">
        <v>5</v>
      </c>
      <c r="E2">
        <v>1</v>
      </c>
      <c r="F2">
        <v>5</v>
      </c>
      <c r="G2">
        <v>15</v>
      </c>
      <c r="H2">
        <v>18</v>
      </c>
      <c r="I2">
        <v>43</v>
      </c>
      <c r="J2">
        <v>2</v>
      </c>
      <c r="K2">
        <v>5</v>
      </c>
      <c r="L2">
        <v>4</v>
      </c>
      <c r="M2">
        <v>3</v>
      </c>
      <c r="N2" t="s">
        <v>40</v>
      </c>
      <c r="O2">
        <v>11</v>
      </c>
    </row>
    <row r="3" spans="1:15">
      <c r="A3" t="s">
        <v>54</v>
      </c>
      <c r="B3" t="s">
        <v>55</v>
      </c>
      <c r="E3">
        <v>2</v>
      </c>
      <c r="F3">
        <v>48</v>
      </c>
      <c r="G3">
        <v>58</v>
      </c>
      <c r="H3">
        <v>61</v>
      </c>
      <c r="I3">
        <v>93</v>
      </c>
      <c r="J3">
        <v>2</v>
      </c>
      <c r="K3">
        <v>5</v>
      </c>
      <c r="L3">
        <v>4</v>
      </c>
      <c r="M3">
        <v>3</v>
      </c>
      <c r="N3" t="s">
        <v>40</v>
      </c>
      <c r="O3">
        <v>11</v>
      </c>
    </row>
    <row r="4" spans="1:15">
      <c r="A4" t="s">
        <v>62</v>
      </c>
      <c r="B4">
        <v>243</v>
      </c>
      <c r="E4">
        <v>3</v>
      </c>
      <c r="F4">
        <v>98</v>
      </c>
      <c r="G4">
        <v>108</v>
      </c>
      <c r="H4">
        <v>111</v>
      </c>
      <c r="I4">
        <v>143</v>
      </c>
      <c r="J4">
        <v>2</v>
      </c>
      <c r="K4">
        <v>5</v>
      </c>
      <c r="L4">
        <v>4</v>
      </c>
      <c r="M4">
        <v>3</v>
      </c>
      <c r="N4" t="s">
        <v>40</v>
      </c>
      <c r="O4">
        <v>11</v>
      </c>
    </row>
    <row r="5" spans="1:15">
      <c r="A5" t="s">
        <v>56</v>
      </c>
      <c r="B5">
        <v>19</v>
      </c>
      <c r="E5">
        <v>4</v>
      </c>
      <c r="F5">
        <v>148</v>
      </c>
      <c r="G5">
        <v>158</v>
      </c>
      <c r="H5">
        <v>161</v>
      </c>
      <c r="I5">
        <v>193</v>
      </c>
      <c r="J5">
        <v>2</v>
      </c>
      <c r="K5">
        <v>5</v>
      </c>
      <c r="L5">
        <v>4</v>
      </c>
      <c r="M5">
        <v>3</v>
      </c>
      <c r="N5" t="s">
        <v>40</v>
      </c>
      <c r="O5">
        <v>11</v>
      </c>
    </row>
    <row r="6" spans="1:15">
      <c r="A6" t="s">
        <v>57</v>
      </c>
      <c r="B6">
        <v>5</v>
      </c>
      <c r="E6">
        <v>5</v>
      </c>
      <c r="F6">
        <v>198</v>
      </c>
      <c r="G6">
        <v>208</v>
      </c>
      <c r="H6">
        <v>211</v>
      </c>
      <c r="I6">
        <v>243</v>
      </c>
      <c r="J6">
        <v>2</v>
      </c>
      <c r="K6">
        <v>5</v>
      </c>
      <c r="L6">
        <v>4</v>
      </c>
      <c r="M6">
        <v>3</v>
      </c>
      <c r="N6" t="s">
        <v>40</v>
      </c>
      <c r="O6">
        <v>11</v>
      </c>
    </row>
    <row r="7" spans="1:15">
      <c r="A7" t="s">
        <v>58</v>
      </c>
      <c r="B7">
        <v>13</v>
      </c>
    </row>
    <row r="8" spans="1:15">
      <c r="A8" t="s">
        <v>59</v>
      </c>
      <c r="B8">
        <v>0</v>
      </c>
    </row>
    <row r="9" spans="1:15">
      <c r="A9" t="s">
        <v>60</v>
      </c>
      <c r="B9" t="s">
        <v>61</v>
      </c>
    </row>
  </sheetData>
  <sheetProtection password="EA2A" sheet="1" object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6"/>
  <sheetViews>
    <sheetView workbookViewId="0"/>
  </sheetViews>
  <sheetFormatPr defaultRowHeight="15"/>
  <sheetData>
    <row r="1" spans="1:19" s="1" customFormat="1">
      <c r="A1" s="1" t="s">
        <v>21</v>
      </c>
      <c r="B1" s="1" t="s">
        <v>32</v>
      </c>
      <c r="C1" s="1" t="s">
        <v>33</v>
      </c>
      <c r="D1" s="1" t="s">
        <v>34</v>
      </c>
      <c r="E1" s="1" t="s">
        <v>35</v>
      </c>
      <c r="F1" s="1" t="s">
        <v>36</v>
      </c>
      <c r="G1" s="1" t="s">
        <v>37</v>
      </c>
      <c r="H1" s="1" t="s">
        <v>26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48</v>
      </c>
      <c r="P1" s="1" t="s">
        <v>49</v>
      </c>
      <c r="Q1" s="1" t="s">
        <v>50</v>
      </c>
      <c r="R1" s="1" t="s">
        <v>51</v>
      </c>
      <c r="S1" s="1" t="s">
        <v>52</v>
      </c>
    </row>
    <row r="2" spans="1:19">
      <c r="A2">
        <v>1</v>
      </c>
      <c r="B2">
        <v>2</v>
      </c>
      <c r="C2">
        <v>980060</v>
      </c>
      <c r="D2" s="2">
        <v>41653.596595833333</v>
      </c>
      <c r="E2">
        <v>71.88</v>
      </c>
      <c r="F2">
        <v>35.94</v>
      </c>
      <c r="G2">
        <v>-45</v>
      </c>
      <c r="H2">
        <v>-90.2</v>
      </c>
      <c r="I2">
        <f xml:space="preserve">  12.5</f>
        <v>12.5</v>
      </c>
      <c r="J2">
        <v>-78.41</v>
      </c>
      <c r="K2">
        <v>-17.315000000000001</v>
      </c>
      <c r="L2">
        <v>178.98</v>
      </c>
      <c r="M2">
        <f xml:space="preserve">   0</f>
        <v>0</v>
      </c>
      <c r="N2" t="s">
        <v>44</v>
      </c>
      <c r="O2">
        <v>26</v>
      </c>
      <c r="P2">
        <v>7000</v>
      </c>
      <c r="Q2">
        <v>36</v>
      </c>
      <c r="R2">
        <v>141</v>
      </c>
      <c r="S2">
        <v>28</v>
      </c>
    </row>
    <row r="3" spans="1:19">
      <c r="A3">
        <v>2</v>
      </c>
      <c r="B3">
        <v>2</v>
      </c>
      <c r="C3">
        <v>980060</v>
      </c>
      <c r="D3" s="2">
        <v>41653.732467013891</v>
      </c>
      <c r="E3">
        <v>71.88</v>
      </c>
      <c r="F3">
        <v>35.94</v>
      </c>
      <c r="G3">
        <v>-135</v>
      </c>
      <c r="H3">
        <v>-90.2</v>
      </c>
      <c r="I3">
        <f xml:space="preserve">  12.5</f>
        <v>12.5</v>
      </c>
      <c r="J3">
        <v>-78.260000000000005</v>
      </c>
      <c r="K3">
        <v>-17.315000000000001</v>
      </c>
      <c r="L3">
        <v>178.98</v>
      </c>
      <c r="M3">
        <f xml:space="preserve">   0</f>
        <v>0</v>
      </c>
      <c r="N3" t="s">
        <v>44</v>
      </c>
      <c r="O3">
        <v>33</v>
      </c>
      <c r="P3">
        <v>7000</v>
      </c>
      <c r="Q3">
        <v>37</v>
      </c>
      <c r="R3">
        <v>131</v>
      </c>
      <c r="S3">
        <v>26</v>
      </c>
    </row>
    <row r="4" spans="1:19">
      <c r="A4">
        <v>3</v>
      </c>
      <c r="B4">
        <v>13</v>
      </c>
      <c r="C4">
        <v>980060</v>
      </c>
      <c r="D4" s="2">
        <v>41653.747903356481</v>
      </c>
      <c r="E4">
        <v>71.88</v>
      </c>
      <c r="F4">
        <v>35.94</v>
      </c>
      <c r="G4">
        <v>-135</v>
      </c>
      <c r="H4">
        <v>-90.2</v>
      </c>
      <c r="I4">
        <f xml:space="preserve">  12.5</f>
        <v>12.5</v>
      </c>
      <c r="J4">
        <v>-75.91</v>
      </c>
      <c r="K4">
        <v>-17.315000000000001</v>
      </c>
      <c r="L4">
        <v>178.98</v>
      </c>
      <c r="M4">
        <f xml:space="preserve">   0</f>
        <v>0</v>
      </c>
      <c r="N4" t="s">
        <v>44</v>
      </c>
      <c r="O4">
        <v>33</v>
      </c>
      <c r="P4">
        <v>7000</v>
      </c>
      <c r="Q4">
        <v>37</v>
      </c>
      <c r="R4">
        <v>155</v>
      </c>
      <c r="S4">
        <v>21</v>
      </c>
    </row>
    <row r="5" spans="1:19">
      <c r="A5">
        <v>4</v>
      </c>
      <c r="B5">
        <v>6</v>
      </c>
      <c r="C5">
        <v>980060</v>
      </c>
      <c r="D5" s="2">
        <v>41653.763201504633</v>
      </c>
      <c r="E5">
        <v>71.88</v>
      </c>
      <c r="F5">
        <v>35.94</v>
      </c>
      <c r="G5">
        <v>-135</v>
      </c>
      <c r="H5">
        <v>-90.2</v>
      </c>
      <c r="I5">
        <f xml:space="preserve">  12.5</f>
        <v>12.5</v>
      </c>
      <c r="J5">
        <v>-78.596999999999994</v>
      </c>
      <c r="K5">
        <v>-17.225000000000001</v>
      </c>
      <c r="L5">
        <v>139.61500000000001</v>
      </c>
      <c r="M5">
        <f xml:space="preserve">   0</f>
        <v>0</v>
      </c>
      <c r="N5" t="s">
        <v>44</v>
      </c>
      <c r="O5">
        <v>33</v>
      </c>
      <c r="P5">
        <v>7000</v>
      </c>
      <c r="Q5">
        <v>37</v>
      </c>
      <c r="R5">
        <v>129</v>
      </c>
      <c r="S5">
        <v>22</v>
      </c>
    </row>
    <row r="6" spans="1:19">
      <c r="A6">
        <v>5</v>
      </c>
      <c r="B6">
        <v>17</v>
      </c>
      <c r="C6">
        <v>980060</v>
      </c>
      <c r="D6" s="2">
        <v>41653.778556018522</v>
      </c>
      <c r="E6">
        <v>71.88</v>
      </c>
      <c r="F6">
        <v>35.94</v>
      </c>
      <c r="G6">
        <v>-135</v>
      </c>
      <c r="H6">
        <v>-90.2</v>
      </c>
      <c r="I6">
        <f xml:space="preserve">  12.5</f>
        <v>12.5</v>
      </c>
      <c r="J6">
        <v>-76.247</v>
      </c>
      <c r="K6">
        <v>-17.225000000000001</v>
      </c>
      <c r="L6">
        <v>139.61500000000001</v>
      </c>
      <c r="M6">
        <f xml:space="preserve">   0</f>
        <v>0</v>
      </c>
      <c r="N6" t="s">
        <v>44</v>
      </c>
      <c r="O6">
        <v>33</v>
      </c>
      <c r="P6">
        <v>7000</v>
      </c>
      <c r="Q6">
        <v>37</v>
      </c>
      <c r="R6">
        <v>142</v>
      </c>
      <c r="S6">
        <v>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43"/>
  <sheetViews>
    <sheetView topLeftCell="A196" workbookViewId="0">
      <selection activeCell="H158" sqref="H158"/>
    </sheetView>
  </sheetViews>
  <sheetFormatPr defaultRowHeight="15"/>
  <sheetData>
    <row r="1" spans="1:2">
      <c r="A1" t="s">
        <v>63</v>
      </c>
      <c r="B1">
        <v>5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5">
      <c r="A17" t="s">
        <v>47</v>
      </c>
      <c r="B17" t="s">
        <v>40</v>
      </c>
      <c r="C17" t="s">
        <v>29</v>
      </c>
      <c r="D17" t="s">
        <v>46</v>
      </c>
      <c r="E17" t="s">
        <v>45</v>
      </c>
    </row>
    <row r="18" spans="1:5">
      <c r="A18">
        <v>1</v>
      </c>
      <c r="B18">
        <v>-17.309999999999999</v>
      </c>
      <c r="C18">
        <v>36</v>
      </c>
      <c r="D18">
        <v>7000</v>
      </c>
      <c r="E18">
        <v>115</v>
      </c>
    </row>
    <row r="19" spans="1:5">
      <c r="A19">
        <v>2</v>
      </c>
      <c r="B19">
        <v>-17.39</v>
      </c>
      <c r="C19">
        <v>37</v>
      </c>
      <c r="D19">
        <v>7000</v>
      </c>
      <c r="E19">
        <v>131</v>
      </c>
    </row>
    <row r="20" spans="1:5">
      <c r="A20">
        <v>3</v>
      </c>
      <c r="B20">
        <v>-17.445</v>
      </c>
      <c r="C20">
        <v>36</v>
      </c>
      <c r="D20">
        <v>7000</v>
      </c>
      <c r="E20">
        <v>115</v>
      </c>
    </row>
    <row r="21" spans="1:5">
      <c r="A21">
        <v>4</v>
      </c>
      <c r="B21">
        <v>-17.515000000000001</v>
      </c>
      <c r="C21">
        <v>37</v>
      </c>
      <c r="D21">
        <v>7000</v>
      </c>
      <c r="E21">
        <v>134</v>
      </c>
    </row>
    <row r="22" spans="1:5">
      <c r="A22">
        <v>5</v>
      </c>
      <c r="B22">
        <v>-17.585000000000001</v>
      </c>
      <c r="C22">
        <v>36</v>
      </c>
      <c r="D22">
        <v>7000</v>
      </c>
      <c r="E22">
        <v>112</v>
      </c>
    </row>
    <row r="23" spans="1:5">
      <c r="A23">
        <v>6</v>
      </c>
      <c r="B23">
        <v>-17.655000000000001</v>
      </c>
      <c r="C23">
        <v>37</v>
      </c>
      <c r="D23">
        <v>7000</v>
      </c>
      <c r="E23">
        <v>129</v>
      </c>
    </row>
    <row r="24" spans="1:5">
      <c r="A24">
        <v>7</v>
      </c>
      <c r="B24">
        <v>-17.72</v>
      </c>
      <c r="C24">
        <v>37</v>
      </c>
      <c r="D24">
        <v>7000</v>
      </c>
      <c r="E24">
        <v>107</v>
      </c>
    </row>
    <row r="25" spans="1:5">
      <c r="A25">
        <v>8</v>
      </c>
      <c r="B25">
        <v>-17.785</v>
      </c>
      <c r="C25">
        <v>37</v>
      </c>
      <c r="D25">
        <v>7000</v>
      </c>
      <c r="E25">
        <v>121</v>
      </c>
    </row>
    <row r="26" spans="1:5">
      <c r="A26">
        <v>9</v>
      </c>
      <c r="B26">
        <v>-17.850000000000001</v>
      </c>
      <c r="C26">
        <v>36</v>
      </c>
      <c r="D26">
        <v>7000</v>
      </c>
      <c r="E26">
        <v>141</v>
      </c>
    </row>
    <row r="27" spans="1:5">
      <c r="A27">
        <v>10</v>
      </c>
      <c r="B27">
        <v>-17.905000000000001</v>
      </c>
      <c r="C27">
        <v>37</v>
      </c>
      <c r="D27">
        <v>7000</v>
      </c>
      <c r="E27">
        <v>126</v>
      </c>
    </row>
    <row r="28" spans="1:5">
      <c r="A28">
        <v>11</v>
      </c>
      <c r="B28">
        <v>-17.97</v>
      </c>
      <c r="C28">
        <v>37</v>
      </c>
      <c r="D28">
        <v>7000</v>
      </c>
      <c r="E28">
        <v>103</v>
      </c>
    </row>
    <row r="29" spans="1:5">
      <c r="A29">
        <v>12</v>
      </c>
      <c r="B29">
        <v>-18.045000000000002</v>
      </c>
      <c r="C29">
        <v>37</v>
      </c>
      <c r="D29">
        <v>7000</v>
      </c>
      <c r="E29">
        <v>79</v>
      </c>
    </row>
    <row r="30" spans="1:5">
      <c r="A30">
        <v>13</v>
      </c>
      <c r="B30">
        <v>-18.105</v>
      </c>
      <c r="C30">
        <v>37</v>
      </c>
      <c r="D30">
        <v>7000</v>
      </c>
      <c r="E30">
        <v>78</v>
      </c>
    </row>
    <row r="31" spans="1:5">
      <c r="A31">
        <v>14</v>
      </c>
      <c r="B31">
        <v>-18.170000000000002</v>
      </c>
      <c r="C31">
        <v>37</v>
      </c>
      <c r="D31">
        <v>7000</v>
      </c>
      <c r="E31">
        <v>55</v>
      </c>
    </row>
    <row r="32" spans="1:5">
      <c r="A32">
        <v>15</v>
      </c>
      <c r="B32">
        <v>-18.239999999999998</v>
      </c>
      <c r="C32">
        <v>37</v>
      </c>
      <c r="D32">
        <v>7000</v>
      </c>
      <c r="E32">
        <v>40</v>
      </c>
    </row>
    <row r="33" spans="1:5">
      <c r="A33">
        <v>16</v>
      </c>
      <c r="B33">
        <v>-18.305</v>
      </c>
      <c r="C33">
        <v>37</v>
      </c>
      <c r="D33">
        <v>7000</v>
      </c>
      <c r="E33">
        <v>43</v>
      </c>
    </row>
    <row r="34" spans="1:5">
      <c r="A34">
        <v>17</v>
      </c>
      <c r="B34">
        <v>-18.37</v>
      </c>
      <c r="C34">
        <v>37</v>
      </c>
      <c r="D34">
        <v>7000</v>
      </c>
      <c r="E34">
        <v>46</v>
      </c>
    </row>
    <row r="35" spans="1:5">
      <c r="A35">
        <v>18</v>
      </c>
      <c r="B35">
        <v>-18.43</v>
      </c>
      <c r="C35">
        <v>36</v>
      </c>
      <c r="D35">
        <v>7000</v>
      </c>
      <c r="E35">
        <v>34</v>
      </c>
    </row>
    <row r="36" spans="1:5">
      <c r="A36">
        <v>19</v>
      </c>
      <c r="B36">
        <v>-18.495000000000001</v>
      </c>
      <c r="C36">
        <v>37</v>
      </c>
      <c r="D36">
        <v>7000</v>
      </c>
      <c r="E36">
        <v>35</v>
      </c>
    </row>
    <row r="37" spans="1:5">
      <c r="A37">
        <v>20</v>
      </c>
      <c r="B37">
        <v>-18.565000000000001</v>
      </c>
      <c r="C37">
        <v>37</v>
      </c>
      <c r="D37">
        <v>7000</v>
      </c>
      <c r="E37">
        <v>42</v>
      </c>
    </row>
    <row r="38" spans="1:5">
      <c r="A38">
        <v>21</v>
      </c>
      <c r="B38">
        <v>-18.625</v>
      </c>
      <c r="C38">
        <v>37</v>
      </c>
      <c r="D38">
        <v>7000</v>
      </c>
      <c r="E38">
        <v>28</v>
      </c>
    </row>
    <row r="39" spans="1:5">
      <c r="A39">
        <v>22</v>
      </c>
      <c r="B39">
        <v>-18.690000000000001</v>
      </c>
      <c r="C39">
        <v>36</v>
      </c>
      <c r="D39">
        <v>7000</v>
      </c>
      <c r="E39">
        <v>32</v>
      </c>
    </row>
    <row r="40" spans="1:5">
      <c r="A40">
        <v>23</v>
      </c>
      <c r="B40">
        <v>-18.760000000000002</v>
      </c>
      <c r="C40">
        <v>36</v>
      </c>
      <c r="D40">
        <v>7000</v>
      </c>
      <c r="E40">
        <v>37</v>
      </c>
    </row>
    <row r="41" spans="1:5">
      <c r="A41">
        <v>24</v>
      </c>
      <c r="B41">
        <v>-18.824999999999999</v>
      </c>
      <c r="C41">
        <v>37</v>
      </c>
      <c r="D41">
        <v>7000</v>
      </c>
      <c r="E41">
        <v>29</v>
      </c>
    </row>
    <row r="42" spans="1:5">
      <c r="A42">
        <v>25</v>
      </c>
      <c r="B42">
        <v>-18.89</v>
      </c>
      <c r="C42">
        <v>38</v>
      </c>
      <c r="D42">
        <v>7000</v>
      </c>
      <c r="E42">
        <v>42</v>
      </c>
    </row>
    <row r="43" spans="1:5">
      <c r="A43">
        <v>26</v>
      </c>
      <c r="B43">
        <v>-18.954999999999998</v>
      </c>
      <c r="C43">
        <v>36</v>
      </c>
      <c r="D43">
        <v>7000</v>
      </c>
      <c r="E43">
        <v>31</v>
      </c>
    </row>
    <row r="44" spans="1:5">
      <c r="A44" t="s">
        <v>0</v>
      </c>
    </row>
    <row r="45" spans="1:5">
      <c r="A45" t="s">
        <v>0</v>
      </c>
    </row>
    <row r="46" spans="1:5">
      <c r="A46" t="s">
        <v>0</v>
      </c>
    </row>
    <row r="47" spans="1:5">
      <c r="A47" t="s">
        <v>0</v>
      </c>
    </row>
    <row r="48" spans="1:5">
      <c r="A48" t="s">
        <v>12</v>
      </c>
    </row>
    <row r="49" spans="1:12">
      <c r="A49" t="s">
        <v>2</v>
      </c>
    </row>
    <row r="50" spans="1:12">
      <c r="A50" t="s">
        <v>3</v>
      </c>
    </row>
    <row r="51" spans="1:12">
      <c r="A51" t="s">
        <v>4</v>
      </c>
    </row>
    <row r="52" spans="1:12">
      <c r="A52" t="s">
        <v>5</v>
      </c>
    </row>
    <row r="53" spans="1:12">
      <c r="A53" t="s">
        <v>6</v>
      </c>
    </row>
    <row r="54" spans="1:12">
      <c r="A54" t="s">
        <v>13</v>
      </c>
    </row>
    <row r="55" spans="1:12">
      <c r="A55" t="s">
        <v>14</v>
      </c>
    </row>
    <row r="56" spans="1:12">
      <c r="A56" t="s">
        <v>9</v>
      </c>
    </row>
    <row r="57" spans="1:12">
      <c r="A57" t="s">
        <v>10</v>
      </c>
      <c r="G57" t="s">
        <v>65</v>
      </c>
      <c r="H57" t="s">
        <v>66</v>
      </c>
      <c r="I57" t="s">
        <v>67</v>
      </c>
      <c r="J57" t="s">
        <v>68</v>
      </c>
      <c r="L57" t="s">
        <v>26</v>
      </c>
    </row>
    <row r="58" spans="1:12">
      <c r="A58" t="s">
        <v>11</v>
      </c>
      <c r="G58">
        <v>83.915314815240507</v>
      </c>
      <c r="H58">
        <v>-18.059613548657811</v>
      </c>
      <c r="I58">
        <v>0.36865138208253762</v>
      </c>
      <c r="J58">
        <v>37.091131566733168</v>
      </c>
      <c r="L58">
        <v>90</v>
      </c>
    </row>
    <row r="59" spans="1:12">
      <c r="A59" t="s">
        <v>0</v>
      </c>
    </row>
    <row r="60" spans="1:12">
      <c r="A60" t="s">
        <v>47</v>
      </c>
      <c r="B60" t="s">
        <v>40</v>
      </c>
      <c r="C60" t="s">
        <v>29</v>
      </c>
      <c r="D60" t="s">
        <v>46</v>
      </c>
      <c r="E60" t="s">
        <v>45</v>
      </c>
      <c r="F60" t="s">
        <v>69</v>
      </c>
      <c r="G60" t="s">
        <v>70</v>
      </c>
      <c r="H60" t="s">
        <v>71</v>
      </c>
    </row>
    <row r="61" spans="1:12">
      <c r="A61">
        <v>1</v>
      </c>
      <c r="B61">
        <v>-17.315000000000001</v>
      </c>
      <c r="C61">
        <v>37</v>
      </c>
      <c r="D61">
        <v>7000</v>
      </c>
      <c r="E61">
        <v>131</v>
      </c>
      <c r="F61">
        <f>[1]!wallScanTrans(B61,G58,H58,I58,L58)+J58</f>
        <v>121.00644638197367</v>
      </c>
      <c r="G61">
        <f>(F61-E61)^2/E61</f>
        <v>0.76237491539211499</v>
      </c>
      <c r="H61">
        <f>SUM(G61:G93)/(COUNT(G61:G93)-4)</f>
        <v>1.0281957788011094</v>
      </c>
    </row>
    <row r="62" spans="1:12">
      <c r="A62">
        <v>2</v>
      </c>
      <c r="B62">
        <v>-17.38</v>
      </c>
      <c r="C62">
        <v>36</v>
      </c>
      <c r="D62">
        <v>7000</v>
      </c>
      <c r="E62">
        <v>100</v>
      </c>
      <c r="F62">
        <f>[1]!wallScanTrans(B62,G58,H58,I58,L58)+J58</f>
        <v>121.00644638197367</v>
      </c>
      <c r="G62">
        <f t="shared" ref="G62:G93" si="0">(F62-E62)^2/E62</f>
        <v>4.4127078959873494</v>
      </c>
    </row>
    <row r="63" spans="1:12">
      <c r="A63">
        <v>3</v>
      </c>
      <c r="B63">
        <v>-17.46</v>
      </c>
      <c r="C63">
        <v>37</v>
      </c>
      <c r="D63">
        <v>7000</v>
      </c>
      <c r="E63">
        <v>130</v>
      </c>
      <c r="F63">
        <f>[1]!wallScanTrans(B63,G58,H58,I58,L58)+J58</f>
        <v>121.00644638197367</v>
      </c>
      <c r="G63">
        <f t="shared" si="0"/>
        <v>0.6221846667716493</v>
      </c>
    </row>
    <row r="64" spans="1:12">
      <c r="A64">
        <v>4</v>
      </c>
      <c r="B64">
        <v>-17.515000000000001</v>
      </c>
      <c r="C64">
        <v>36</v>
      </c>
      <c r="D64">
        <v>7000</v>
      </c>
      <c r="E64">
        <v>123</v>
      </c>
      <c r="F64">
        <f>[1]!wallScanTrans(B64,G58,H58,I58,L58)+J58</f>
        <v>121.00644638197367</v>
      </c>
      <c r="G64">
        <f t="shared" si="0"/>
        <v>3.2311024617445956E-2</v>
      </c>
    </row>
    <row r="65" spans="1:7">
      <c r="A65">
        <v>5</v>
      </c>
      <c r="B65">
        <v>-17.585000000000001</v>
      </c>
      <c r="C65">
        <v>37</v>
      </c>
      <c r="D65">
        <v>7000</v>
      </c>
      <c r="E65">
        <v>119</v>
      </c>
      <c r="F65">
        <f>[1]!wallScanTrans(B65,G58,H58,I58,L58)+J58</f>
        <v>121.00644638197367</v>
      </c>
      <c r="G65">
        <f t="shared" si="0"/>
        <v>3.3830479695254191E-2</v>
      </c>
    </row>
    <row r="66" spans="1:7">
      <c r="A66">
        <v>6</v>
      </c>
      <c r="B66">
        <v>-17.649999999999999</v>
      </c>
      <c r="C66">
        <v>36</v>
      </c>
      <c r="D66">
        <v>7000</v>
      </c>
      <c r="E66">
        <v>116</v>
      </c>
      <c r="F66">
        <f>[1]!wallScanTrans(B66,G58,H58,I58,L58)+J58</f>
        <v>121.00644638197367</v>
      </c>
      <c r="G66">
        <f t="shared" si="0"/>
        <v>0.21607332220325254</v>
      </c>
    </row>
    <row r="67" spans="1:7">
      <c r="A67">
        <v>7</v>
      </c>
      <c r="B67">
        <v>-17.71</v>
      </c>
      <c r="C67">
        <v>37</v>
      </c>
      <c r="D67">
        <v>7000</v>
      </c>
      <c r="E67">
        <v>128</v>
      </c>
      <c r="F67">
        <f>[1]!wallScanTrans(B67,G58,H58,I58,L58)+J58</f>
        <v>121.00644638197367</v>
      </c>
      <c r="G67">
        <f t="shared" si="0"/>
        <v>0.38210775162663368</v>
      </c>
    </row>
    <row r="68" spans="1:7">
      <c r="A68">
        <v>8</v>
      </c>
      <c r="B68">
        <v>-17.78</v>
      </c>
      <c r="C68">
        <v>37</v>
      </c>
      <c r="D68">
        <v>7000</v>
      </c>
      <c r="E68">
        <v>130</v>
      </c>
      <c r="F68">
        <f>[1]!wallScanTrans(B68,G58,H58,I58,L58)+J58</f>
        <v>121.00644638197367</v>
      </c>
      <c r="G68">
        <f t="shared" si="0"/>
        <v>0.6221846667716493</v>
      </c>
    </row>
    <row r="69" spans="1:7">
      <c r="A69">
        <v>9</v>
      </c>
      <c r="B69">
        <v>-17.844999999999999</v>
      </c>
      <c r="C69">
        <v>37</v>
      </c>
      <c r="D69">
        <v>7000</v>
      </c>
      <c r="E69">
        <v>126</v>
      </c>
      <c r="F69">
        <f>[1]!wallScanTrans(B69,G58,H58,I58,L58)+J58</f>
        <v>119.69635510372187</v>
      </c>
      <c r="G69">
        <f t="shared" si="0"/>
        <v>0.31536459506645481</v>
      </c>
    </row>
    <row r="70" spans="1:7">
      <c r="A70">
        <v>10</v>
      </c>
      <c r="B70">
        <v>-17.905000000000001</v>
      </c>
      <c r="C70">
        <v>37</v>
      </c>
      <c r="D70">
        <v>7000</v>
      </c>
      <c r="E70">
        <v>108</v>
      </c>
      <c r="F70">
        <f>[1]!wallScanTrans(B70,G58,H58,I58,L58)+J58</f>
        <v>114.06049189322786</v>
      </c>
      <c r="G70">
        <f t="shared" si="0"/>
        <v>0.34008853692482072</v>
      </c>
    </row>
    <row r="71" spans="1:7">
      <c r="A71">
        <v>11</v>
      </c>
      <c r="B71">
        <v>-17.975000000000001</v>
      </c>
      <c r="C71">
        <v>37</v>
      </c>
      <c r="D71">
        <v>7000</v>
      </c>
      <c r="E71">
        <v>94</v>
      </c>
      <c r="F71">
        <f>[1]!wallScanTrans(B71,G58,H58,I58,L58)+J58</f>
        <v>101.8664235197801</v>
      </c>
      <c r="G71">
        <f t="shared" si="0"/>
        <v>0.65830445736754806</v>
      </c>
    </row>
    <row r="72" spans="1:7">
      <c r="A72">
        <v>12</v>
      </c>
      <c r="B72">
        <v>-18.045000000000002</v>
      </c>
      <c r="C72">
        <v>36</v>
      </c>
      <c r="D72">
        <v>7000</v>
      </c>
      <c r="E72">
        <v>90</v>
      </c>
      <c r="F72">
        <f>[1]!wallScanTrans(B72,G58,H58,I58,L58)+J58</f>
        <v>83.621237854778329</v>
      </c>
      <c r="G72">
        <f t="shared" si="0"/>
        <v>0.45209562783681084</v>
      </c>
    </row>
    <row r="73" spans="1:7">
      <c r="A73">
        <v>13</v>
      </c>
      <c r="B73">
        <v>-18.114999999999998</v>
      </c>
      <c r="C73">
        <v>37</v>
      </c>
      <c r="D73">
        <v>7000</v>
      </c>
      <c r="E73">
        <v>60</v>
      </c>
      <c r="F73">
        <f>[1]!wallScanTrans(B73,G58,H58,I58,L58)+J58</f>
        <v>63.113254192397463</v>
      </c>
      <c r="G73">
        <f t="shared" si="0"/>
        <v>0.16153919444133966</v>
      </c>
    </row>
    <row r="74" spans="1:7">
      <c r="A74">
        <v>14</v>
      </c>
      <c r="B74">
        <v>-18.164999999999999</v>
      </c>
      <c r="C74">
        <v>37</v>
      </c>
      <c r="D74">
        <v>7000</v>
      </c>
      <c r="E74">
        <v>69</v>
      </c>
      <c r="F74">
        <f>[1]!wallScanTrans(B74,G58,H58,I58,L58)+J58</f>
        <v>51.981085284179201</v>
      </c>
      <c r="G74">
        <f t="shared" si="0"/>
        <v>4.1977312768750981</v>
      </c>
    </row>
    <row r="75" spans="1:7">
      <c r="A75">
        <v>15</v>
      </c>
      <c r="B75">
        <v>-18.239999999999998</v>
      </c>
      <c r="C75">
        <v>36</v>
      </c>
      <c r="D75">
        <v>7000</v>
      </c>
      <c r="E75">
        <v>31</v>
      </c>
      <c r="F75">
        <f>[1]!wallScanTrans(B75,G58,H58,I58,L58)+J58</f>
        <v>41.07152831045606</v>
      </c>
      <c r="G75">
        <f t="shared" si="0"/>
        <v>3.2721187905908997</v>
      </c>
    </row>
    <row r="76" spans="1:7">
      <c r="A76">
        <v>16</v>
      </c>
      <c r="B76">
        <v>-18.309999999999999</v>
      </c>
      <c r="C76">
        <v>37</v>
      </c>
      <c r="D76">
        <v>7000</v>
      </c>
      <c r="E76">
        <v>35</v>
      </c>
      <c r="F76">
        <f>[1]!wallScanTrans(B76,G58,H58,I58,L58)+J58</f>
        <v>37.156503758376154</v>
      </c>
      <c r="G76">
        <f t="shared" si="0"/>
        <v>0.13287167028258504</v>
      </c>
    </row>
    <row r="77" spans="1:7">
      <c r="A77">
        <v>17</v>
      </c>
      <c r="B77">
        <v>-18.375</v>
      </c>
      <c r="C77">
        <v>37</v>
      </c>
      <c r="D77">
        <v>7000</v>
      </c>
      <c r="E77">
        <v>37</v>
      </c>
      <c r="F77">
        <f>[1]!wallScanTrans(B77,G58,H58,I58,L58)+J58</f>
        <v>37.091131566733168</v>
      </c>
      <c r="G77">
        <f t="shared" si="0"/>
        <v>2.2445844473626528E-4</v>
      </c>
    </row>
    <row r="78" spans="1:7">
      <c r="A78">
        <v>18</v>
      </c>
      <c r="B78">
        <v>-18.425000000000001</v>
      </c>
      <c r="C78">
        <v>38</v>
      </c>
      <c r="D78">
        <v>7000</v>
      </c>
      <c r="E78">
        <v>40</v>
      </c>
      <c r="F78">
        <f>[1]!wallScanTrans(B78,G58,H58,I58,L58)+J58</f>
        <v>37.091131566733168</v>
      </c>
      <c r="G78">
        <f t="shared" si="0"/>
        <v>0.21153788905140586</v>
      </c>
    </row>
    <row r="79" spans="1:7">
      <c r="A79">
        <v>19</v>
      </c>
      <c r="B79">
        <v>-18.504999999999999</v>
      </c>
      <c r="C79">
        <v>37</v>
      </c>
      <c r="D79">
        <v>7000</v>
      </c>
      <c r="E79">
        <v>34</v>
      </c>
      <c r="F79">
        <f>[1]!wallScanTrans(B79,G58,H58,I58,L58)+J58</f>
        <v>37.091131566733168</v>
      </c>
      <c r="G79">
        <f t="shared" si="0"/>
        <v>0.28103218714277201</v>
      </c>
    </row>
    <row r="80" spans="1:7">
      <c r="A80">
        <v>20</v>
      </c>
      <c r="B80">
        <v>-18.565000000000001</v>
      </c>
      <c r="C80">
        <v>37</v>
      </c>
      <c r="D80">
        <v>7000</v>
      </c>
      <c r="E80">
        <v>35</v>
      </c>
      <c r="F80">
        <f>[1]!wallScanTrans(B80,G58,H58,I58,L58)+J58</f>
        <v>37.091131566733168</v>
      </c>
      <c r="G80">
        <f t="shared" si="0"/>
        <v>0.12493803512536894</v>
      </c>
    </row>
    <row r="81" spans="1:7">
      <c r="A81">
        <v>21</v>
      </c>
      <c r="B81">
        <v>-18.63</v>
      </c>
      <c r="C81">
        <v>37</v>
      </c>
      <c r="D81">
        <v>7000</v>
      </c>
      <c r="E81">
        <v>45</v>
      </c>
      <c r="F81">
        <f>[1]!wallScanTrans(B81,G58,H58,I58,L58)+J58</f>
        <v>37.091131566733168</v>
      </c>
      <c r="G81">
        <f t="shared" si="0"/>
        <v>1.3900044421049902</v>
      </c>
    </row>
    <row r="82" spans="1:7">
      <c r="A82">
        <v>22</v>
      </c>
      <c r="B82">
        <v>-18.684999999999999</v>
      </c>
      <c r="C82">
        <v>37</v>
      </c>
      <c r="D82">
        <v>7000</v>
      </c>
      <c r="E82">
        <v>34</v>
      </c>
      <c r="F82">
        <f>[1]!wallScanTrans(B82,G58,H58,I58,L58)+J58</f>
        <v>37.091131566733168</v>
      </c>
      <c r="G82">
        <f t="shared" si="0"/>
        <v>0.28103218714277201</v>
      </c>
    </row>
    <row r="83" spans="1:7">
      <c r="A83">
        <v>23</v>
      </c>
      <c r="B83">
        <v>-18.754999999999999</v>
      </c>
      <c r="C83">
        <v>37</v>
      </c>
      <c r="D83">
        <v>7000</v>
      </c>
      <c r="E83">
        <v>26</v>
      </c>
      <c r="F83">
        <f>[1]!wallScanTrans(B83,G58,H58,I58,L58)+J58</f>
        <v>37.091131566733168</v>
      </c>
      <c r="G83">
        <f t="shared" si="0"/>
        <v>4.7312769011763436</v>
      </c>
    </row>
    <row r="84" spans="1:7">
      <c r="A84">
        <v>24</v>
      </c>
      <c r="B84">
        <v>-18.824999999999999</v>
      </c>
      <c r="C84">
        <v>37</v>
      </c>
      <c r="D84">
        <v>7000</v>
      </c>
      <c r="E84">
        <v>35</v>
      </c>
      <c r="F84">
        <f>[1]!wallScanTrans(B84,G58,H58,I58,L58)+J58</f>
        <v>37.091131566733168</v>
      </c>
      <c r="G84">
        <f t="shared" si="0"/>
        <v>0.12493803512536894</v>
      </c>
    </row>
    <row r="85" spans="1:7">
      <c r="A85">
        <v>25</v>
      </c>
      <c r="B85">
        <v>-18.885000000000002</v>
      </c>
      <c r="C85">
        <v>37</v>
      </c>
      <c r="D85">
        <v>7000</v>
      </c>
      <c r="E85">
        <v>38</v>
      </c>
      <c r="F85">
        <f>[1]!wallScanTrans(B85,G58,H58,I58,L58)+J58</f>
        <v>37.091131566733168</v>
      </c>
      <c r="G85">
        <f t="shared" si="0"/>
        <v>2.173794286812911E-2</v>
      </c>
    </row>
    <row r="86" spans="1:7">
      <c r="A86">
        <v>26</v>
      </c>
      <c r="B86">
        <v>-18.95</v>
      </c>
      <c r="C86">
        <v>37</v>
      </c>
      <c r="D86">
        <v>7000</v>
      </c>
      <c r="E86">
        <v>38</v>
      </c>
      <c r="F86">
        <f>[1]!wallScanTrans(B86,G58,H58,I58,L58)+J58</f>
        <v>37.091131566733168</v>
      </c>
      <c r="G86">
        <f t="shared" si="0"/>
        <v>2.173794286812911E-2</v>
      </c>
    </row>
    <row r="87" spans="1:7">
      <c r="A87">
        <v>27</v>
      </c>
      <c r="B87">
        <v>-19.02</v>
      </c>
      <c r="C87">
        <v>37</v>
      </c>
      <c r="D87">
        <v>7000</v>
      </c>
      <c r="E87">
        <v>45</v>
      </c>
      <c r="F87">
        <f>[1]!wallScanTrans(B87,G58,H58,I58,L58)+J58</f>
        <v>37.091131566733168</v>
      </c>
      <c r="G87">
        <f t="shared" si="0"/>
        <v>1.3900044421049902</v>
      </c>
    </row>
    <row r="88" spans="1:7">
      <c r="A88">
        <v>28</v>
      </c>
      <c r="B88">
        <v>-19.079999999999998</v>
      </c>
      <c r="C88">
        <v>36</v>
      </c>
      <c r="D88">
        <v>7000</v>
      </c>
      <c r="E88">
        <v>43</v>
      </c>
      <c r="F88">
        <f>[1]!wallScanTrans(B88,G58,H58,I58,L58)+J58</f>
        <v>37.091131566733168</v>
      </c>
      <c r="G88">
        <f t="shared" si="0"/>
        <v>0.81197037585249365</v>
      </c>
    </row>
    <row r="89" spans="1:7">
      <c r="A89">
        <v>29</v>
      </c>
      <c r="B89">
        <v>-19.14</v>
      </c>
      <c r="C89">
        <v>37</v>
      </c>
      <c r="D89">
        <v>7000</v>
      </c>
      <c r="E89">
        <v>44</v>
      </c>
      <c r="F89">
        <f>[1]!wallScanTrans(B89,G58,H58,I58,L58)+J58</f>
        <v>37.091131566733168</v>
      </c>
      <c r="G89">
        <f t="shared" si="0"/>
        <v>1.0848287051861567</v>
      </c>
    </row>
    <row r="90" spans="1:7">
      <c r="A90">
        <v>30</v>
      </c>
      <c r="B90">
        <v>-19.21</v>
      </c>
      <c r="C90">
        <v>38</v>
      </c>
      <c r="D90">
        <v>7000</v>
      </c>
      <c r="E90">
        <v>38</v>
      </c>
      <c r="F90">
        <f>[1]!wallScanTrans(B90,G58,H58,I58,L58)+J58</f>
        <v>37.091131566733168</v>
      </c>
      <c r="G90">
        <f t="shared" si="0"/>
        <v>2.173794286812911E-2</v>
      </c>
    </row>
    <row r="91" spans="1:7">
      <c r="A91">
        <v>31</v>
      </c>
      <c r="B91">
        <v>-19.285</v>
      </c>
      <c r="C91">
        <v>37</v>
      </c>
      <c r="D91">
        <v>7000</v>
      </c>
      <c r="E91">
        <v>43</v>
      </c>
      <c r="F91">
        <f>[1]!wallScanTrans(B91,G58,H58,I58,L58)+J58</f>
        <v>37.091131566733168</v>
      </c>
      <c r="G91">
        <f t="shared" si="0"/>
        <v>0.81197037585249365</v>
      </c>
    </row>
    <row r="92" spans="1:7">
      <c r="A92">
        <v>32</v>
      </c>
      <c r="B92">
        <v>-19.335000000000001</v>
      </c>
      <c r="C92">
        <v>37</v>
      </c>
      <c r="D92">
        <v>7000</v>
      </c>
      <c r="E92">
        <v>44</v>
      </c>
      <c r="F92">
        <f>[1]!wallScanTrans(B92,G58,H58,I58,L58)+J58</f>
        <v>37.091131566733168</v>
      </c>
      <c r="G92">
        <f t="shared" si="0"/>
        <v>1.0848287051861567</v>
      </c>
    </row>
    <row r="93" spans="1:7">
      <c r="A93">
        <v>33</v>
      </c>
      <c r="B93">
        <v>-19.405000000000001</v>
      </c>
      <c r="C93">
        <v>37</v>
      </c>
      <c r="D93">
        <v>7000</v>
      </c>
      <c r="E93">
        <v>32</v>
      </c>
      <c r="F93">
        <f>[1]!wallScanTrans(B93,G58,H58,I58,L58)+J58</f>
        <v>37.091131566733168</v>
      </c>
      <c r="G93">
        <f t="shared" si="0"/>
        <v>0.80998814468084124</v>
      </c>
    </row>
    <row r="94" spans="1:7">
      <c r="A94" t="s">
        <v>0</v>
      </c>
    </row>
    <row r="95" spans="1:7">
      <c r="A95" t="s">
        <v>0</v>
      </c>
    </row>
    <row r="96" spans="1:7">
      <c r="A96" t="s">
        <v>0</v>
      </c>
    </row>
    <row r="97" spans="1:12">
      <c r="A97" t="s">
        <v>0</v>
      </c>
    </row>
    <row r="98" spans="1:12">
      <c r="A98" t="s">
        <v>15</v>
      </c>
    </row>
    <row r="99" spans="1:12">
      <c r="A99" t="s">
        <v>2</v>
      </c>
    </row>
    <row r="100" spans="1:12">
      <c r="A100" t="s">
        <v>3</v>
      </c>
    </row>
    <row r="101" spans="1:12">
      <c r="A101" t="s">
        <v>4</v>
      </c>
    </row>
    <row r="102" spans="1:12">
      <c r="A102" t="s">
        <v>5</v>
      </c>
    </row>
    <row r="103" spans="1:12">
      <c r="A103" t="s">
        <v>6</v>
      </c>
    </row>
    <row r="104" spans="1:12">
      <c r="A104" t="s">
        <v>13</v>
      </c>
    </row>
    <row r="105" spans="1:12">
      <c r="A105" t="s">
        <v>16</v>
      </c>
    </row>
    <row r="106" spans="1:12">
      <c r="A106" t="s">
        <v>9</v>
      </c>
    </row>
    <row r="107" spans="1:12">
      <c r="A107" t="s">
        <v>10</v>
      </c>
      <c r="G107" t="s">
        <v>65</v>
      </c>
      <c r="H107" t="s">
        <v>66</v>
      </c>
      <c r="I107" t="s">
        <v>67</v>
      </c>
      <c r="J107" t="s">
        <v>68</v>
      </c>
      <c r="L107" t="s">
        <v>26</v>
      </c>
    </row>
    <row r="108" spans="1:12">
      <c r="A108" t="s">
        <v>11</v>
      </c>
      <c r="G108">
        <v>90.959632544813857</v>
      </c>
      <c r="H108">
        <v>-18.061360575243462</v>
      </c>
      <c r="I108">
        <v>0.49765524876854944</v>
      </c>
      <c r="J108">
        <v>37.520972716971123</v>
      </c>
      <c r="L108">
        <v>90</v>
      </c>
    </row>
    <row r="109" spans="1:12">
      <c r="A109" t="s">
        <v>0</v>
      </c>
    </row>
    <row r="110" spans="1:12">
      <c r="A110" t="s">
        <v>47</v>
      </c>
      <c r="B110" t="s">
        <v>40</v>
      </c>
      <c r="C110" t="s">
        <v>29</v>
      </c>
      <c r="D110" t="s">
        <v>46</v>
      </c>
      <c r="E110" t="s">
        <v>45</v>
      </c>
      <c r="F110" t="s">
        <v>69</v>
      </c>
      <c r="G110" t="s">
        <v>70</v>
      </c>
      <c r="H110" t="s">
        <v>71</v>
      </c>
    </row>
    <row r="111" spans="1:12">
      <c r="A111">
        <v>1</v>
      </c>
      <c r="B111">
        <v>-17.32</v>
      </c>
      <c r="C111">
        <v>38</v>
      </c>
      <c r="D111">
        <v>7000</v>
      </c>
      <c r="E111">
        <v>128</v>
      </c>
      <c r="F111">
        <f>[1]!wallScanTrans(B111,G108,H108,I108,L108)+J108</f>
        <v>128.48060526178497</v>
      </c>
      <c r="G111">
        <f>(F111-E111)^2/E111</f>
        <v>1.8045423254328314E-3</v>
      </c>
      <c r="H111">
        <f>SUM(G111:G143)/(COUNT(G111:G143)-4)</f>
        <v>1.6435980068046931</v>
      </c>
    </row>
    <row r="112" spans="1:12">
      <c r="A112">
        <v>2</v>
      </c>
      <c r="B112">
        <v>-17.39</v>
      </c>
      <c r="C112">
        <v>37</v>
      </c>
      <c r="D112">
        <v>7000</v>
      </c>
      <c r="E112">
        <v>137</v>
      </c>
      <c r="F112">
        <f>[1]!wallScanTrans(B112,G108,H108,I108,L108)+J108</f>
        <v>128.48060526178497</v>
      </c>
      <c r="G112">
        <f t="shared" ref="G112:G143" si="1">(F112-E112)^2/E112</f>
        <v>0.5297816547848605</v>
      </c>
    </row>
    <row r="113" spans="1:7">
      <c r="A113">
        <v>3</v>
      </c>
      <c r="B113">
        <v>-17.454999999999998</v>
      </c>
      <c r="C113">
        <v>37</v>
      </c>
      <c r="D113">
        <v>7000</v>
      </c>
      <c r="E113">
        <v>139</v>
      </c>
      <c r="F113">
        <f>[1]!wallScanTrans(B113,G108,H108,I108,L108)+J108</f>
        <v>128.48060526178497</v>
      </c>
      <c r="G113">
        <f t="shared" si="1"/>
        <v>0.79609831408910792</v>
      </c>
    </row>
    <row r="114" spans="1:7">
      <c r="A114">
        <v>4</v>
      </c>
      <c r="B114">
        <v>-17.515000000000001</v>
      </c>
      <c r="C114">
        <v>37</v>
      </c>
      <c r="D114">
        <v>7000</v>
      </c>
      <c r="E114">
        <v>116</v>
      </c>
      <c r="F114">
        <f>[1]!wallScanTrans(B114,G108,H108,I108,L108)+J108</f>
        <v>128.48060526178497</v>
      </c>
      <c r="G114">
        <f t="shared" si="1"/>
        <v>1.3428061008663341</v>
      </c>
    </row>
    <row r="115" spans="1:7">
      <c r="A115">
        <v>5</v>
      </c>
      <c r="B115">
        <v>-17.59</v>
      </c>
      <c r="C115">
        <v>37</v>
      </c>
      <c r="D115">
        <v>7000</v>
      </c>
      <c r="E115">
        <v>117</v>
      </c>
      <c r="F115">
        <f>[1]!wallScanTrans(B115,G108,H108,I108,L108)+J108</f>
        <v>128.48060526178497</v>
      </c>
      <c r="G115">
        <f t="shared" si="1"/>
        <v>1.126532454503631</v>
      </c>
    </row>
    <row r="116" spans="1:7">
      <c r="A116">
        <v>6</v>
      </c>
      <c r="B116">
        <v>-17.649999999999999</v>
      </c>
      <c r="C116">
        <v>36</v>
      </c>
      <c r="D116">
        <v>7000</v>
      </c>
      <c r="E116">
        <v>117</v>
      </c>
      <c r="F116">
        <f>[1]!wallScanTrans(B116,G108,H108,I108,L108)+J108</f>
        <v>128.48060526178497</v>
      </c>
      <c r="G116">
        <f t="shared" si="1"/>
        <v>1.126532454503631</v>
      </c>
    </row>
    <row r="117" spans="1:7">
      <c r="A117">
        <v>7</v>
      </c>
      <c r="B117">
        <v>-17.715</v>
      </c>
      <c r="C117">
        <v>37</v>
      </c>
      <c r="D117">
        <v>7000</v>
      </c>
      <c r="E117">
        <v>155</v>
      </c>
      <c r="F117">
        <f>[1]!wallScanTrans(B117,G108,H108,I108,L108)+J108</f>
        <v>128.46935404618301</v>
      </c>
      <c r="G117">
        <f t="shared" si="1"/>
        <v>4.5411301595276496</v>
      </c>
    </row>
    <row r="118" spans="1:7">
      <c r="A118">
        <v>8</v>
      </c>
      <c r="B118">
        <v>-17.785</v>
      </c>
      <c r="C118">
        <v>38</v>
      </c>
      <c r="D118">
        <v>7000</v>
      </c>
      <c r="E118">
        <v>133</v>
      </c>
      <c r="F118">
        <f>[1]!wallScanTrans(B118,G108,H108,I108,L108)+J108</f>
        <v>126.38511337144271</v>
      </c>
      <c r="G118">
        <f t="shared" si="1"/>
        <v>0.32899793314786452</v>
      </c>
    </row>
    <row r="119" spans="1:7">
      <c r="A119">
        <v>9</v>
      </c>
      <c r="B119">
        <v>-17.844999999999999</v>
      </c>
      <c r="C119">
        <v>37</v>
      </c>
      <c r="D119">
        <v>7000</v>
      </c>
      <c r="E119">
        <v>121</v>
      </c>
      <c r="F119">
        <f>[1]!wallScanTrans(B119,G108,H108,I108,L108)+J108</f>
        <v>121.73387536153996</v>
      </c>
      <c r="G119">
        <f t="shared" si="1"/>
        <v>4.4510169113669788E-3</v>
      </c>
    </row>
    <row r="120" spans="1:7">
      <c r="A120">
        <v>10</v>
      </c>
      <c r="B120">
        <v>-17.905000000000001</v>
      </c>
      <c r="C120">
        <v>38</v>
      </c>
      <c r="D120">
        <v>7000</v>
      </c>
      <c r="E120">
        <v>101</v>
      </c>
      <c r="F120">
        <f>[1]!wallScanTrans(B120,G108,H108,I108,L108)+J108</f>
        <v>114.43825642580671</v>
      </c>
      <c r="G120">
        <f t="shared" si="1"/>
        <v>1.7879874828290636</v>
      </c>
    </row>
    <row r="121" spans="1:7">
      <c r="A121">
        <v>11</v>
      </c>
      <c r="B121">
        <v>-17.97</v>
      </c>
      <c r="C121">
        <v>38</v>
      </c>
      <c r="D121">
        <v>7000</v>
      </c>
      <c r="E121">
        <v>111</v>
      </c>
      <c r="F121">
        <f>[1]!wallScanTrans(B121,G108,H108,I108,L108)+J108</f>
        <v>103.55055882565614</v>
      </c>
      <c r="G121">
        <f t="shared" si="1"/>
        <v>0.49994751180188862</v>
      </c>
    </row>
    <row r="122" spans="1:7">
      <c r="A122">
        <v>12</v>
      </c>
      <c r="B122">
        <v>-18.04</v>
      </c>
      <c r="C122">
        <v>36</v>
      </c>
      <c r="D122">
        <v>7000</v>
      </c>
      <c r="E122">
        <v>101</v>
      </c>
      <c r="F122">
        <f>[1]!wallScanTrans(B122,G108,H108,I108,L108)+J108</f>
        <v>88.354596060341521</v>
      </c>
      <c r="G122">
        <f t="shared" si="1"/>
        <v>1.5832301069022789</v>
      </c>
    </row>
    <row r="123" spans="1:7">
      <c r="A123">
        <v>13</v>
      </c>
      <c r="B123">
        <v>-18.114999999999998</v>
      </c>
      <c r="C123">
        <v>37</v>
      </c>
      <c r="D123">
        <v>7000</v>
      </c>
      <c r="E123">
        <v>68</v>
      </c>
      <c r="F123">
        <f>[1]!wallScanTrans(B123,G108,H108,I108,L108)+J108</f>
        <v>70.192529500369147</v>
      </c>
      <c r="G123">
        <f t="shared" si="1"/>
        <v>7.0693906029249756E-2</v>
      </c>
    </row>
    <row r="124" spans="1:7">
      <c r="A124">
        <v>14</v>
      </c>
      <c r="B124">
        <v>-18.164999999999999</v>
      </c>
      <c r="C124">
        <v>37</v>
      </c>
      <c r="D124">
        <v>7000</v>
      </c>
      <c r="E124">
        <v>52</v>
      </c>
      <c r="F124">
        <f>[1]!wallScanTrans(B124,G108,H108,I108,L108)+J108</f>
        <v>60.156517114256772</v>
      </c>
      <c r="G124">
        <f t="shared" si="1"/>
        <v>1.2793994506762234</v>
      </c>
    </row>
    <row r="125" spans="1:7">
      <c r="A125">
        <v>15</v>
      </c>
      <c r="B125">
        <v>-18.234999999999999</v>
      </c>
      <c r="C125">
        <v>37</v>
      </c>
      <c r="D125">
        <v>7000</v>
      </c>
      <c r="E125">
        <v>46</v>
      </c>
      <c r="F125">
        <f>[1]!wallScanTrans(B125,G108,H108,I108,L108)+J108</f>
        <v>49.191210853834768</v>
      </c>
      <c r="G125">
        <f t="shared" si="1"/>
        <v>0.2213875372528876</v>
      </c>
    </row>
    <row r="126" spans="1:7">
      <c r="A126">
        <v>16</v>
      </c>
      <c r="B126">
        <v>-18.309999999999999</v>
      </c>
      <c r="C126">
        <v>37</v>
      </c>
      <c r="D126">
        <v>7000</v>
      </c>
      <c r="E126">
        <v>51</v>
      </c>
      <c r="F126">
        <f>[1]!wallScanTrans(B126,G108,H108,I108,L108)+J108</f>
        <v>41.43678545534339</v>
      </c>
      <c r="G126">
        <f t="shared" si="1"/>
        <v>1.7932367142574848</v>
      </c>
    </row>
    <row r="127" spans="1:7">
      <c r="A127">
        <v>17</v>
      </c>
      <c r="B127">
        <v>-18.37</v>
      </c>
      <c r="C127">
        <v>38</v>
      </c>
      <c r="D127">
        <v>7000</v>
      </c>
      <c r="E127">
        <v>43</v>
      </c>
      <c r="F127">
        <f>[1]!wallScanTrans(B127,G108,H108,I108,L108)+J108</f>
        <v>38.208173678109013</v>
      </c>
      <c r="G127">
        <f t="shared" si="1"/>
        <v>0.53399068602714661</v>
      </c>
    </row>
    <row r="128" spans="1:7">
      <c r="A128">
        <v>18</v>
      </c>
      <c r="B128">
        <v>-18.425000000000001</v>
      </c>
      <c r="C128">
        <v>37</v>
      </c>
      <c r="D128">
        <v>7000</v>
      </c>
      <c r="E128">
        <v>36</v>
      </c>
      <c r="F128">
        <f>[1]!wallScanTrans(B128,G108,H108,I108,L108)+J108</f>
        <v>37.520972716971123</v>
      </c>
      <c r="G128">
        <f t="shared" si="1"/>
        <v>6.4259944604736663E-2</v>
      </c>
    </row>
    <row r="129" spans="1:7">
      <c r="A129">
        <v>19</v>
      </c>
      <c r="B129">
        <v>-18.5</v>
      </c>
      <c r="C129">
        <v>36</v>
      </c>
      <c r="D129">
        <v>7000</v>
      </c>
      <c r="E129">
        <v>35</v>
      </c>
      <c r="F129">
        <f>[1]!wallScanTrans(B129,G108,H108,I108,L108)+J108</f>
        <v>37.520972716971123</v>
      </c>
      <c r="G129">
        <f t="shared" si="1"/>
        <v>0.18158009827750757</v>
      </c>
    </row>
    <row r="130" spans="1:7">
      <c r="A130">
        <v>20</v>
      </c>
      <c r="B130">
        <v>-18.559999999999999</v>
      </c>
      <c r="C130">
        <v>37</v>
      </c>
      <c r="D130">
        <v>7000</v>
      </c>
      <c r="E130">
        <v>46</v>
      </c>
      <c r="F130">
        <f>[1]!wallScanTrans(B130,G108,H108,I108,L108)+J108</f>
        <v>37.520972716971123</v>
      </c>
      <c r="G130">
        <f t="shared" si="1"/>
        <v>1.5629109492684363</v>
      </c>
    </row>
    <row r="131" spans="1:7">
      <c r="A131">
        <v>21</v>
      </c>
      <c r="B131">
        <v>-18.63</v>
      </c>
      <c r="C131">
        <v>38</v>
      </c>
      <c r="D131">
        <v>7000</v>
      </c>
      <c r="E131">
        <v>48</v>
      </c>
      <c r="F131">
        <f>[1]!wallScanTrans(B131,G108,H108,I108,L108)+J108</f>
        <v>37.520972716971123</v>
      </c>
      <c r="G131">
        <f t="shared" si="1"/>
        <v>2.2877085999679911</v>
      </c>
    </row>
    <row r="132" spans="1:7">
      <c r="A132">
        <v>22</v>
      </c>
      <c r="B132">
        <v>-18.695</v>
      </c>
      <c r="C132">
        <v>37</v>
      </c>
      <c r="D132">
        <v>7000</v>
      </c>
      <c r="E132">
        <v>31</v>
      </c>
      <c r="F132">
        <f>[1]!wallScanTrans(B132,G108,H108,I108,L108)+J108</f>
        <v>37.520972716971123</v>
      </c>
      <c r="G132">
        <f t="shared" si="1"/>
        <v>1.3717124250155401</v>
      </c>
    </row>
    <row r="133" spans="1:7">
      <c r="A133">
        <v>23</v>
      </c>
      <c r="B133">
        <v>-18.754999999999999</v>
      </c>
      <c r="C133">
        <v>37</v>
      </c>
      <c r="D133">
        <v>7000</v>
      </c>
      <c r="E133">
        <v>34</v>
      </c>
      <c r="F133">
        <f>[1]!wallScanTrans(B133,G108,H108,I108,L108)+J108</f>
        <v>37.520972716971123</v>
      </c>
      <c r="G133">
        <f t="shared" si="1"/>
        <v>0.36462496687220619</v>
      </c>
    </row>
    <row r="134" spans="1:7">
      <c r="A134">
        <v>24</v>
      </c>
      <c r="B134">
        <v>-18.829999999999998</v>
      </c>
      <c r="C134">
        <v>37</v>
      </c>
      <c r="D134">
        <v>7000</v>
      </c>
      <c r="E134">
        <v>43</v>
      </c>
      <c r="F134">
        <f>[1]!wallScanTrans(B134,G108,H108,I108,L108)+J108</f>
        <v>37.520972716971123</v>
      </c>
      <c r="G134">
        <f t="shared" si="1"/>
        <v>0.69813348763197214</v>
      </c>
    </row>
    <row r="135" spans="1:7">
      <c r="A135">
        <v>25</v>
      </c>
      <c r="B135">
        <v>-18.88</v>
      </c>
      <c r="C135">
        <v>37</v>
      </c>
      <c r="D135">
        <v>7000</v>
      </c>
      <c r="E135">
        <v>46</v>
      </c>
      <c r="F135">
        <f>[1]!wallScanTrans(B135,G108,H108,I108,L108)+J108</f>
        <v>37.520972716971123</v>
      </c>
      <c r="G135">
        <f t="shared" si="1"/>
        <v>1.5629109492684363</v>
      </c>
    </row>
    <row r="136" spans="1:7">
      <c r="A136">
        <v>26</v>
      </c>
      <c r="B136">
        <v>-18.96</v>
      </c>
      <c r="C136">
        <v>38</v>
      </c>
      <c r="D136">
        <v>7000</v>
      </c>
      <c r="E136">
        <v>40</v>
      </c>
      <c r="F136">
        <f>[1]!wallScanTrans(B136,G108,H108,I108,L108)+J108</f>
        <v>37.520972716971123</v>
      </c>
      <c r="G136">
        <f t="shared" si="1"/>
        <v>0.1536394067500384</v>
      </c>
    </row>
    <row r="137" spans="1:7">
      <c r="A137">
        <v>27</v>
      </c>
      <c r="B137">
        <v>-19.02</v>
      </c>
      <c r="C137">
        <v>38</v>
      </c>
      <c r="D137">
        <v>7000</v>
      </c>
      <c r="E137">
        <v>45</v>
      </c>
      <c r="F137">
        <f>[1]!wallScanTrans(B137,G108,H108,I108,L108)+J108</f>
        <v>37.520972716971123</v>
      </c>
      <c r="G137">
        <f t="shared" si="1"/>
        <v>1.2430188688953401</v>
      </c>
    </row>
    <row r="138" spans="1:7">
      <c r="A138">
        <v>28</v>
      </c>
      <c r="B138">
        <v>-19.079999999999998</v>
      </c>
      <c r="C138">
        <v>37</v>
      </c>
      <c r="D138">
        <v>7000</v>
      </c>
      <c r="E138">
        <v>41</v>
      </c>
      <c r="F138">
        <f>[1]!wallScanTrans(B138,G108,H108,I108,L108)+J108</f>
        <v>37.520972716971123</v>
      </c>
      <c r="G138">
        <f t="shared" si="1"/>
        <v>0.29521050819656808</v>
      </c>
    </row>
    <row r="139" spans="1:7">
      <c r="A139">
        <v>29</v>
      </c>
      <c r="B139">
        <v>-19.145</v>
      </c>
      <c r="C139">
        <v>37</v>
      </c>
      <c r="D139">
        <v>7000</v>
      </c>
      <c r="E139">
        <v>50</v>
      </c>
      <c r="F139">
        <f>[1]!wallScanTrans(B139,G108,H108,I108,L108)+J108</f>
        <v>37.520972716971123</v>
      </c>
      <c r="G139">
        <f t="shared" si="1"/>
        <v>3.1145224386115813</v>
      </c>
    </row>
    <row r="140" spans="1:7">
      <c r="A140">
        <v>30</v>
      </c>
      <c r="B140">
        <v>-19.215</v>
      </c>
      <c r="C140">
        <v>37</v>
      </c>
      <c r="D140">
        <v>7000</v>
      </c>
      <c r="E140">
        <v>44</v>
      </c>
      <c r="F140">
        <f>[1]!wallScanTrans(B140,G108,H108,I108,L108)+J108</f>
        <v>37.520972716971123</v>
      </c>
      <c r="G140">
        <f t="shared" si="1"/>
        <v>0.95404078486892163</v>
      </c>
    </row>
    <row r="141" spans="1:7">
      <c r="A141">
        <v>31</v>
      </c>
      <c r="B141">
        <v>-19.285</v>
      </c>
      <c r="C141">
        <v>37</v>
      </c>
      <c r="D141">
        <v>7000</v>
      </c>
      <c r="E141">
        <v>21</v>
      </c>
      <c r="F141">
        <f>[1]!wallScanTrans(B141,G108,H108,I108,L108)+J108</f>
        <v>37.520972716971123</v>
      </c>
      <c r="G141">
        <f t="shared" si="1"/>
        <v>12.997263786424009</v>
      </c>
    </row>
    <row r="142" spans="1:7">
      <c r="A142">
        <v>32</v>
      </c>
      <c r="B142">
        <v>-19.335000000000001</v>
      </c>
      <c r="C142">
        <v>36</v>
      </c>
      <c r="D142">
        <v>7000</v>
      </c>
      <c r="E142">
        <v>28</v>
      </c>
      <c r="F142">
        <f>[1]!wallScanTrans(B142,G108,H108,I108,L108)+J108</f>
        <v>37.520972716971123</v>
      </c>
      <c r="G142">
        <f t="shared" si="1"/>
        <v>3.237461481332446</v>
      </c>
    </row>
    <row r="143" spans="1:7">
      <c r="A143">
        <v>33</v>
      </c>
      <c r="B143">
        <v>-19.414999999999999</v>
      </c>
      <c r="C143">
        <v>37</v>
      </c>
      <c r="D143">
        <v>7000</v>
      </c>
      <c r="E143">
        <v>37</v>
      </c>
      <c r="F143">
        <f>[1]!wallScanTrans(B143,G108,H108,I108,L108)+J108</f>
        <v>37.520972716971123</v>
      </c>
      <c r="G143">
        <f t="shared" si="1"/>
        <v>7.3354749142776681E-3</v>
      </c>
    </row>
    <row r="144" spans="1:7">
      <c r="A144" t="s">
        <v>0</v>
      </c>
    </row>
    <row r="145" spans="1:12">
      <c r="A145" t="s">
        <v>0</v>
      </c>
    </row>
    <row r="146" spans="1:12">
      <c r="A146" t="s">
        <v>0</v>
      </c>
    </row>
    <row r="147" spans="1:12">
      <c r="A147" t="s">
        <v>0</v>
      </c>
    </row>
    <row r="148" spans="1:12">
      <c r="A148" t="s">
        <v>17</v>
      </c>
    </row>
    <row r="149" spans="1:12">
      <c r="A149" t="s">
        <v>2</v>
      </c>
    </row>
    <row r="150" spans="1:12">
      <c r="A150" t="s">
        <v>3</v>
      </c>
    </row>
    <row r="151" spans="1:12">
      <c r="A151" t="s">
        <v>4</v>
      </c>
    </row>
    <row r="152" spans="1:12">
      <c r="A152" t="s">
        <v>5</v>
      </c>
    </row>
    <row r="153" spans="1:12">
      <c r="A153" t="s">
        <v>6</v>
      </c>
    </row>
    <row r="154" spans="1:12">
      <c r="A154" t="s">
        <v>13</v>
      </c>
    </row>
    <row r="155" spans="1:12">
      <c r="A155" t="s">
        <v>18</v>
      </c>
    </row>
    <row r="156" spans="1:12">
      <c r="A156" t="s">
        <v>9</v>
      </c>
    </row>
    <row r="157" spans="1:12">
      <c r="A157" t="s">
        <v>10</v>
      </c>
      <c r="G157" t="s">
        <v>65</v>
      </c>
      <c r="H157" t="s">
        <v>66</v>
      </c>
      <c r="I157" t="s">
        <v>67</v>
      </c>
      <c r="J157" t="s">
        <v>68</v>
      </c>
      <c r="L157" t="s">
        <v>26</v>
      </c>
    </row>
    <row r="158" spans="1:12">
      <c r="A158" t="s">
        <v>11</v>
      </c>
      <c r="G158">
        <v>76.144252732489505</v>
      </c>
      <c r="H158">
        <v>-18.041618553419418</v>
      </c>
      <c r="I158">
        <v>0.23205196357767471</v>
      </c>
      <c r="J158">
        <v>36.425982570725637</v>
      </c>
      <c r="L158">
        <v>90</v>
      </c>
    </row>
    <row r="159" spans="1:12">
      <c r="A159" t="s">
        <v>0</v>
      </c>
    </row>
    <row r="160" spans="1:12">
      <c r="A160" t="s">
        <v>47</v>
      </c>
      <c r="B160" t="s">
        <v>40</v>
      </c>
      <c r="C160" t="s">
        <v>29</v>
      </c>
      <c r="D160" t="s">
        <v>46</v>
      </c>
      <c r="E160" t="s">
        <v>45</v>
      </c>
      <c r="F160" t="s">
        <v>69</v>
      </c>
      <c r="G160" t="s">
        <v>70</v>
      </c>
      <c r="H160" t="s">
        <v>71</v>
      </c>
    </row>
    <row r="161" spans="1:8">
      <c r="A161">
        <v>1</v>
      </c>
      <c r="B161">
        <v>-17.23</v>
      </c>
      <c r="C161">
        <v>37</v>
      </c>
      <c r="D161">
        <v>7000</v>
      </c>
      <c r="E161">
        <v>117</v>
      </c>
      <c r="F161">
        <f>[1]!wallScanTrans(B161,G158,H158,I158,L158)+J158</f>
        <v>112.57023530321514</v>
      </c>
      <c r="G161">
        <f>(F161-E161)^2/E161</f>
        <v>0.1677163698194995</v>
      </c>
      <c r="H161">
        <f>SUM(G161:G193)/(COUNT(G161:G193)-4)</f>
        <v>1.0981737041178108</v>
      </c>
    </row>
    <row r="162" spans="1:8">
      <c r="A162">
        <v>2</v>
      </c>
      <c r="B162">
        <v>-17.29</v>
      </c>
      <c r="C162">
        <v>37</v>
      </c>
      <c r="D162">
        <v>7000</v>
      </c>
      <c r="E162">
        <v>114</v>
      </c>
      <c r="F162">
        <f>[1]!wallScanTrans(B162,G158,H158,I158,L158)+J158</f>
        <v>112.57023530321514</v>
      </c>
      <c r="G162">
        <f t="shared" ref="G162:G193" si="2">(F162-E162)^2/E162</f>
        <v>1.7931816562914881E-2</v>
      </c>
    </row>
    <row r="163" spans="1:8">
      <c r="A163">
        <v>3</v>
      </c>
      <c r="B163">
        <v>-17.364999999999998</v>
      </c>
      <c r="C163">
        <v>36</v>
      </c>
      <c r="D163">
        <v>7000</v>
      </c>
      <c r="E163">
        <v>125</v>
      </c>
      <c r="F163">
        <f>[1]!wallScanTrans(B163,G158,H158,I158,L158)+J158</f>
        <v>112.57023530321514</v>
      </c>
      <c r="G163">
        <f t="shared" si="2"/>
        <v>1.2359924033395133</v>
      </c>
    </row>
    <row r="164" spans="1:8">
      <c r="A164">
        <v>4</v>
      </c>
      <c r="B164">
        <v>-17.425000000000001</v>
      </c>
      <c r="C164">
        <v>36</v>
      </c>
      <c r="D164">
        <v>7000</v>
      </c>
      <c r="E164">
        <v>99</v>
      </c>
      <c r="F164">
        <f>[1]!wallScanTrans(B164,G158,H158,I158,L158)+J158</f>
        <v>112.57023530321514</v>
      </c>
      <c r="G164">
        <f t="shared" si="2"/>
        <v>1.8601140018649149</v>
      </c>
    </row>
    <row r="165" spans="1:8">
      <c r="A165">
        <v>5</v>
      </c>
      <c r="B165">
        <v>-17.5</v>
      </c>
      <c r="C165">
        <v>37</v>
      </c>
      <c r="D165">
        <v>7000</v>
      </c>
      <c r="E165">
        <v>110</v>
      </c>
      <c r="F165">
        <f>[1]!wallScanTrans(B165,G158,H158,I158,L158)+J158</f>
        <v>112.57023530321514</v>
      </c>
      <c r="G165">
        <f t="shared" si="2"/>
        <v>6.0055541035394851E-2</v>
      </c>
    </row>
    <row r="166" spans="1:8">
      <c r="A166">
        <v>6</v>
      </c>
      <c r="B166">
        <v>-17.559999999999999</v>
      </c>
      <c r="C166">
        <v>38</v>
      </c>
      <c r="D166">
        <v>7000</v>
      </c>
      <c r="E166">
        <v>102</v>
      </c>
      <c r="F166">
        <f>[1]!wallScanTrans(B166,G158,H158,I158,L158)+J158</f>
        <v>112.57023530321514</v>
      </c>
      <c r="G166">
        <f t="shared" si="2"/>
        <v>1.09539092515035</v>
      </c>
    </row>
    <row r="167" spans="1:8">
      <c r="A167">
        <v>7</v>
      </c>
      <c r="B167">
        <v>-17.62</v>
      </c>
      <c r="C167">
        <v>36</v>
      </c>
      <c r="D167">
        <v>7000</v>
      </c>
      <c r="E167">
        <v>122</v>
      </c>
      <c r="F167">
        <f>[1]!wallScanTrans(B167,G158,H158,I158,L158)+J158</f>
        <v>112.57023530321514</v>
      </c>
      <c r="G167">
        <f t="shared" si="2"/>
        <v>0.72885624784204928</v>
      </c>
    </row>
    <row r="168" spans="1:8">
      <c r="A168">
        <v>8</v>
      </c>
      <c r="B168">
        <v>-17.690000000000001</v>
      </c>
      <c r="C168">
        <v>37</v>
      </c>
      <c r="D168">
        <v>7000</v>
      </c>
      <c r="E168">
        <v>129</v>
      </c>
      <c r="F168">
        <f>[1]!wallScanTrans(B168,G158,H158,I158,L158)+J158</f>
        <v>112.57023530321514</v>
      </c>
      <c r="G168">
        <f t="shared" si="2"/>
        <v>2.0925361859823104</v>
      </c>
    </row>
    <row r="169" spans="1:8">
      <c r="A169">
        <v>9</v>
      </c>
      <c r="B169">
        <v>-17.760000000000002</v>
      </c>
      <c r="C169">
        <v>38</v>
      </c>
      <c r="D169">
        <v>7000</v>
      </c>
      <c r="E169">
        <v>109</v>
      </c>
      <c r="F169">
        <f>[1]!wallScanTrans(B169,G158,H158,I158,L158)+J158</f>
        <v>112.57023530321514</v>
      </c>
      <c r="G169">
        <f t="shared" si="2"/>
        <v>0.11694110202131852</v>
      </c>
    </row>
    <row r="170" spans="1:8">
      <c r="A170">
        <v>10</v>
      </c>
      <c r="B170">
        <v>-17.809999999999999</v>
      </c>
      <c r="C170">
        <v>37</v>
      </c>
      <c r="D170">
        <v>7000</v>
      </c>
      <c r="E170">
        <v>105</v>
      </c>
      <c r="F170">
        <f>[1]!wallScanTrans(B170,G158,H158,I158,L158)+J158</f>
        <v>112.57023530321514</v>
      </c>
      <c r="G170">
        <f t="shared" si="2"/>
        <v>0.54579488139090337</v>
      </c>
    </row>
    <row r="171" spans="1:8">
      <c r="A171">
        <v>11</v>
      </c>
      <c r="B171">
        <v>-17.88</v>
      </c>
      <c r="C171">
        <v>36</v>
      </c>
      <c r="D171">
        <v>7000</v>
      </c>
      <c r="E171">
        <v>114</v>
      </c>
      <c r="F171">
        <f>[1]!wallScanTrans(B171,G158,H158,I158,L158)+J158</f>
        <v>112.56162948580169</v>
      </c>
      <c r="G171">
        <f t="shared" si="2"/>
        <v>1.8148331018553638E-2</v>
      </c>
    </row>
    <row r="172" spans="1:8">
      <c r="A172">
        <v>12</v>
      </c>
      <c r="B172">
        <v>-17.96</v>
      </c>
      <c r="C172">
        <v>37</v>
      </c>
      <c r="D172">
        <v>7000</v>
      </c>
      <c r="E172">
        <v>103</v>
      </c>
      <c r="F172">
        <f>[1]!wallScanTrans(B172,G158,H158,I158,L158)+J158</f>
        <v>102.95352258231091</v>
      </c>
      <c r="G172">
        <f t="shared" si="2"/>
        <v>2.0972333544137119E-5</v>
      </c>
    </row>
    <row r="173" spans="1:8">
      <c r="A173">
        <v>13</v>
      </c>
      <c r="B173">
        <v>-18.02</v>
      </c>
      <c r="C173">
        <v>37</v>
      </c>
      <c r="D173">
        <v>7000</v>
      </c>
      <c r="E173">
        <v>85</v>
      </c>
      <c r="F173">
        <f>[1]!wallScanTrans(B173,G158,H158,I158,L158)+J158</f>
        <v>83.869371327650811</v>
      </c>
      <c r="G173">
        <f t="shared" si="2"/>
        <v>1.5039072879271654E-2</v>
      </c>
    </row>
    <row r="174" spans="1:8">
      <c r="A174">
        <v>14</v>
      </c>
      <c r="B174">
        <v>-18.079999999999998</v>
      </c>
      <c r="C174">
        <v>36</v>
      </c>
      <c r="D174">
        <v>7000</v>
      </c>
      <c r="E174">
        <v>57</v>
      </c>
      <c r="F174">
        <f>[1]!wallScanTrans(B174,G158,H158,I158,L158)+J158</f>
        <v>58.770208581439078</v>
      </c>
      <c r="G174">
        <f t="shared" si="2"/>
        <v>5.4976112663167619E-2</v>
      </c>
    </row>
    <row r="175" spans="1:8">
      <c r="A175">
        <v>15</v>
      </c>
      <c r="B175">
        <v>-18.145</v>
      </c>
      <c r="C175">
        <v>37</v>
      </c>
      <c r="D175">
        <v>7000</v>
      </c>
      <c r="E175">
        <v>43</v>
      </c>
      <c r="F175">
        <f>[1]!wallScanTrans(B175,G158,H158,I158,L158)+J158</f>
        <v>41.636756845474252</v>
      </c>
      <c r="G175">
        <f t="shared" si="2"/>
        <v>4.3219346473518862E-2</v>
      </c>
    </row>
    <row r="176" spans="1:8">
      <c r="A176">
        <v>16</v>
      </c>
      <c r="B176">
        <v>-18.22</v>
      </c>
      <c r="C176">
        <v>38</v>
      </c>
      <c r="D176">
        <v>7000</v>
      </c>
      <c r="E176">
        <v>41</v>
      </c>
      <c r="F176">
        <f>[1]!wallScanTrans(B176,G158,H158,I158,L158)+J158</f>
        <v>36.425982570725637</v>
      </c>
      <c r="G176">
        <f t="shared" si="2"/>
        <v>0.5102837913001379</v>
      </c>
    </row>
    <row r="177" spans="1:7">
      <c r="A177">
        <v>17</v>
      </c>
      <c r="B177">
        <v>-18.285</v>
      </c>
      <c r="C177">
        <v>37</v>
      </c>
      <c r="D177">
        <v>7000</v>
      </c>
      <c r="E177">
        <v>40</v>
      </c>
      <c r="F177">
        <f>[1]!wallScanTrans(B177,G158,H158,I158,L158)+J158</f>
        <v>36.425982570725637</v>
      </c>
      <c r="G177">
        <f t="shared" si="2"/>
        <v>0.3193400146189232</v>
      </c>
    </row>
    <row r="178" spans="1:7">
      <c r="A178">
        <v>18</v>
      </c>
      <c r="B178">
        <v>-18.335000000000001</v>
      </c>
      <c r="C178">
        <v>36</v>
      </c>
      <c r="D178">
        <v>7000</v>
      </c>
      <c r="E178">
        <v>31</v>
      </c>
      <c r="F178">
        <f>[1]!wallScanTrans(B178,G158,H158,I158,L158)+J158</f>
        <v>36.425982570725637</v>
      </c>
      <c r="G178">
        <f t="shared" si="2"/>
        <v>0.94971893089736747</v>
      </c>
    </row>
    <row r="179" spans="1:7">
      <c r="A179">
        <v>19</v>
      </c>
      <c r="B179">
        <v>-18.41</v>
      </c>
      <c r="C179">
        <v>37</v>
      </c>
      <c r="D179">
        <v>7000</v>
      </c>
      <c r="E179">
        <v>45</v>
      </c>
      <c r="F179">
        <f>[1]!wallScanTrans(B179,G158,H158,I158,L158)+J158</f>
        <v>36.425982570725637</v>
      </c>
      <c r="G179">
        <f t="shared" si="2"/>
        <v>1.6336394417222349</v>
      </c>
    </row>
    <row r="180" spans="1:7">
      <c r="A180">
        <v>20</v>
      </c>
      <c r="B180">
        <v>-18.47</v>
      </c>
      <c r="C180">
        <v>37</v>
      </c>
      <c r="D180">
        <v>7000</v>
      </c>
      <c r="E180">
        <v>33</v>
      </c>
      <c r="F180">
        <f>[1]!wallScanTrans(B180,G158,H158,I158,L158)+J158</f>
        <v>36.425982570725637</v>
      </c>
      <c r="G180">
        <f t="shared" si="2"/>
        <v>0.35567747196714677</v>
      </c>
    </row>
    <row r="181" spans="1:7">
      <c r="A181">
        <v>21</v>
      </c>
      <c r="B181">
        <v>-18.53</v>
      </c>
      <c r="C181">
        <v>37</v>
      </c>
      <c r="D181">
        <v>7000</v>
      </c>
      <c r="E181">
        <v>48</v>
      </c>
      <c r="F181">
        <f>[1]!wallScanTrans(B181,G158,H158,I158,L158)+J158</f>
        <v>36.425982570725637</v>
      </c>
      <c r="G181">
        <f t="shared" si="2"/>
        <v>2.7907891552738904</v>
      </c>
    </row>
    <row r="182" spans="1:7">
      <c r="A182">
        <v>22</v>
      </c>
      <c r="B182">
        <v>-18.594999999999999</v>
      </c>
      <c r="C182">
        <v>37</v>
      </c>
      <c r="D182">
        <v>7000</v>
      </c>
      <c r="E182">
        <v>37</v>
      </c>
      <c r="F182">
        <f>[1]!wallScanTrans(B182,G158,H158,I158,L158)+J158</f>
        <v>36.425982570725637</v>
      </c>
      <c r="G182">
        <f t="shared" si="2"/>
        <v>8.9052975435337436E-3</v>
      </c>
    </row>
    <row r="183" spans="1:7">
      <c r="A183">
        <v>23</v>
      </c>
      <c r="B183">
        <v>-18.670000000000002</v>
      </c>
      <c r="C183">
        <v>37</v>
      </c>
      <c r="D183">
        <v>7000</v>
      </c>
      <c r="E183">
        <v>38</v>
      </c>
      <c r="F183">
        <f>[1]!wallScanTrans(B183,G158,H158,I158,L158)+J158</f>
        <v>36.425982570725637</v>
      </c>
      <c r="G183">
        <f t="shared" si="2"/>
        <v>6.5198180727880917E-2</v>
      </c>
    </row>
    <row r="184" spans="1:7">
      <c r="A184">
        <v>24</v>
      </c>
      <c r="B184">
        <v>-18.734999999999999</v>
      </c>
      <c r="C184">
        <v>37</v>
      </c>
      <c r="D184">
        <v>7000</v>
      </c>
      <c r="E184">
        <v>41</v>
      </c>
      <c r="F184">
        <f>[1]!wallScanTrans(B184,G158,H158,I158,L158)+J158</f>
        <v>36.425982570725637</v>
      </c>
      <c r="G184">
        <f t="shared" si="2"/>
        <v>0.5102837913001379</v>
      </c>
    </row>
    <row r="185" spans="1:7">
      <c r="A185">
        <v>25</v>
      </c>
      <c r="B185">
        <v>-18.795000000000002</v>
      </c>
      <c r="C185">
        <v>37</v>
      </c>
      <c r="D185">
        <v>7000</v>
      </c>
      <c r="E185">
        <v>22</v>
      </c>
      <c r="F185">
        <f>[1]!wallScanTrans(B185,G158,H158,I158,L158)+J158</f>
        <v>36.425982570725637</v>
      </c>
      <c r="G185">
        <f t="shared" si="2"/>
        <v>9.4594987786763571</v>
      </c>
    </row>
    <row r="186" spans="1:7">
      <c r="A186">
        <v>26</v>
      </c>
      <c r="B186">
        <v>-18.864999999999998</v>
      </c>
      <c r="C186">
        <v>37</v>
      </c>
      <c r="D186">
        <v>7000</v>
      </c>
      <c r="E186">
        <v>30</v>
      </c>
      <c r="F186">
        <f>[1]!wallScanTrans(B186,G158,H158,I158,L158)+J158</f>
        <v>36.425982570725637</v>
      </c>
      <c r="G186">
        <f t="shared" si="2"/>
        <v>1.3764417333089889</v>
      </c>
    </row>
    <row r="187" spans="1:7">
      <c r="A187">
        <v>27</v>
      </c>
      <c r="B187">
        <v>-18.93</v>
      </c>
      <c r="C187">
        <v>36</v>
      </c>
      <c r="D187">
        <v>7000</v>
      </c>
      <c r="E187">
        <v>31</v>
      </c>
      <c r="F187">
        <f>[1]!wallScanTrans(B187,G158,H158,I158,L158)+J158</f>
        <v>36.425982570725637</v>
      </c>
      <c r="G187">
        <f t="shared" si="2"/>
        <v>0.94971893089736747</v>
      </c>
    </row>
    <row r="188" spans="1:7">
      <c r="A188">
        <v>28</v>
      </c>
      <c r="B188">
        <v>-18.98</v>
      </c>
      <c r="C188">
        <v>37</v>
      </c>
      <c r="D188">
        <v>7000</v>
      </c>
      <c r="E188">
        <v>38</v>
      </c>
      <c r="F188">
        <f>[1]!wallScanTrans(B188,G158,H158,I158,L158)+J158</f>
        <v>36.425982570725637</v>
      </c>
      <c r="G188">
        <f t="shared" si="2"/>
        <v>6.5198180727880917E-2</v>
      </c>
    </row>
    <row r="189" spans="1:7">
      <c r="A189">
        <v>29</v>
      </c>
      <c r="B189">
        <v>-19.05</v>
      </c>
      <c r="C189">
        <v>37</v>
      </c>
      <c r="D189">
        <v>7000</v>
      </c>
      <c r="E189">
        <v>41</v>
      </c>
      <c r="F189">
        <f>[1]!wallScanTrans(B189,G158,H158,I158,L158)+J158</f>
        <v>36.425982570725637</v>
      </c>
      <c r="G189">
        <f t="shared" si="2"/>
        <v>0.5102837913001379</v>
      </c>
    </row>
    <row r="190" spans="1:7">
      <c r="A190">
        <v>30</v>
      </c>
      <c r="B190">
        <v>-19.125</v>
      </c>
      <c r="C190">
        <v>37</v>
      </c>
      <c r="D190">
        <v>7000</v>
      </c>
      <c r="E190">
        <v>44</v>
      </c>
      <c r="F190">
        <f>[1]!wallScanTrans(B190,G158,H158,I158,L158)+J158</f>
        <v>36.425982570725637</v>
      </c>
      <c r="G190">
        <f t="shared" si="2"/>
        <v>1.3037668186125417</v>
      </c>
    </row>
    <row r="191" spans="1:7">
      <c r="A191">
        <v>31</v>
      </c>
      <c r="B191">
        <v>-19.190000000000001</v>
      </c>
      <c r="C191">
        <v>37</v>
      </c>
      <c r="D191">
        <v>7000</v>
      </c>
      <c r="E191">
        <v>32</v>
      </c>
      <c r="F191">
        <f>[1]!wallScanTrans(B191,G158,H158,I158,L158)+J158</f>
        <v>36.425982570725637</v>
      </c>
      <c r="G191">
        <f t="shared" si="2"/>
        <v>0.6121663036364724</v>
      </c>
    </row>
    <row r="192" spans="1:7">
      <c r="A192">
        <v>32</v>
      </c>
      <c r="B192">
        <v>-19.245000000000001</v>
      </c>
      <c r="C192">
        <v>37</v>
      </c>
      <c r="D192">
        <v>7000</v>
      </c>
      <c r="E192">
        <v>42</v>
      </c>
      <c r="F192">
        <f>[1]!wallScanTrans(B192,G158,H158,I158,L158)+J158</f>
        <v>36.425982570725637</v>
      </c>
      <c r="G192">
        <f t="shared" si="2"/>
        <v>0.73975405480605672</v>
      </c>
    </row>
    <row r="193" spans="1:12">
      <c r="A193">
        <v>33</v>
      </c>
      <c r="B193">
        <v>-19.315000000000001</v>
      </c>
      <c r="C193">
        <v>37</v>
      </c>
      <c r="D193">
        <v>7000</v>
      </c>
      <c r="E193">
        <v>45</v>
      </c>
      <c r="F193">
        <f>[1]!wallScanTrans(B193,G158,H158,I158,L158)+J158</f>
        <v>36.425982570725637</v>
      </c>
      <c r="G193">
        <f t="shared" si="2"/>
        <v>1.6336394417222349</v>
      </c>
    </row>
    <row r="194" spans="1:12">
      <c r="A194" t="s">
        <v>0</v>
      </c>
    </row>
    <row r="195" spans="1:12">
      <c r="A195" t="s">
        <v>0</v>
      </c>
    </row>
    <row r="196" spans="1:12">
      <c r="A196" t="s">
        <v>0</v>
      </c>
    </row>
    <row r="197" spans="1:12">
      <c r="A197" t="s">
        <v>0</v>
      </c>
    </row>
    <row r="198" spans="1:12">
      <c r="A198" t="s">
        <v>19</v>
      </c>
    </row>
    <row r="199" spans="1:12">
      <c r="A199" t="s">
        <v>2</v>
      </c>
    </row>
    <row r="200" spans="1:12">
      <c r="A200" t="s">
        <v>3</v>
      </c>
    </row>
    <row r="201" spans="1:12">
      <c r="A201" t="s">
        <v>4</v>
      </c>
    </row>
    <row r="202" spans="1:12">
      <c r="A202" t="s">
        <v>5</v>
      </c>
    </row>
    <row r="203" spans="1:12">
      <c r="A203" t="s">
        <v>6</v>
      </c>
    </row>
    <row r="204" spans="1:12">
      <c r="A204" t="s">
        <v>13</v>
      </c>
    </row>
    <row r="205" spans="1:12">
      <c r="A205" t="s">
        <v>20</v>
      </c>
    </row>
    <row r="206" spans="1:12">
      <c r="A206" t="s">
        <v>9</v>
      </c>
    </row>
    <row r="207" spans="1:12">
      <c r="A207" t="s">
        <v>10</v>
      </c>
      <c r="G207" t="s">
        <v>65</v>
      </c>
      <c r="H207" t="s">
        <v>66</v>
      </c>
      <c r="I207" t="s">
        <v>67</v>
      </c>
      <c r="J207" t="s">
        <v>68</v>
      </c>
      <c r="L207" t="s">
        <v>26</v>
      </c>
    </row>
    <row r="208" spans="1:12">
      <c r="A208" t="s">
        <v>11</v>
      </c>
      <c r="G208">
        <v>93.075184195898558</v>
      </c>
      <c r="H208">
        <v>-18.035010710402258</v>
      </c>
      <c r="I208">
        <v>0.2768294853458711</v>
      </c>
      <c r="J208">
        <v>38.260962497431507</v>
      </c>
      <c r="L208">
        <v>90</v>
      </c>
    </row>
    <row r="209" spans="1:8">
      <c r="A209" t="s">
        <v>0</v>
      </c>
    </row>
    <row r="210" spans="1:8">
      <c r="A210" t="s">
        <v>47</v>
      </c>
      <c r="B210" t="s">
        <v>40</v>
      </c>
      <c r="C210" t="s">
        <v>29</v>
      </c>
      <c r="D210" t="s">
        <v>46</v>
      </c>
      <c r="E210" t="s">
        <v>45</v>
      </c>
      <c r="F210" t="s">
        <v>69</v>
      </c>
      <c r="G210" t="s">
        <v>70</v>
      </c>
      <c r="H210" t="s">
        <v>71</v>
      </c>
    </row>
    <row r="211" spans="1:8">
      <c r="A211">
        <v>1</v>
      </c>
      <c r="B211">
        <v>-17.22</v>
      </c>
      <c r="C211">
        <v>37</v>
      </c>
      <c r="D211">
        <v>7000</v>
      </c>
      <c r="E211">
        <v>134</v>
      </c>
      <c r="F211">
        <f>[1]!wallScanTrans(B211,G208,H208,I208,L208)+J208</f>
        <v>131.33614669333008</v>
      </c>
      <c r="G211">
        <f>(F211-E211)^2/E211</f>
        <v>5.2956077906390092E-2</v>
      </c>
      <c r="H211">
        <f>SUM(G211:G243)/(COUNT(G211:G243)-4)</f>
        <v>0.81819465087673704</v>
      </c>
    </row>
    <row r="212" spans="1:8">
      <c r="A212">
        <v>2</v>
      </c>
      <c r="B212">
        <v>-17.29</v>
      </c>
      <c r="C212">
        <v>36</v>
      </c>
      <c r="D212">
        <v>7000</v>
      </c>
      <c r="E212">
        <v>126</v>
      </c>
      <c r="F212">
        <f>[1]!wallScanTrans(B212,G208,H208,I208,L208)+J208</f>
        <v>131.33614669333008</v>
      </c>
      <c r="G212">
        <f t="shared" ref="G212:G243" si="3">(F212-E212)^2/E212</f>
        <v>0.22598778994236141</v>
      </c>
    </row>
    <row r="213" spans="1:8">
      <c r="A213">
        <v>3</v>
      </c>
      <c r="B213">
        <v>-17.364999999999998</v>
      </c>
      <c r="C213">
        <v>37</v>
      </c>
      <c r="D213">
        <v>7000</v>
      </c>
      <c r="E213">
        <v>123</v>
      </c>
      <c r="F213">
        <f>[1]!wallScanTrans(B213,G208,H208,I208,L208)+J208</f>
        <v>131.33614669333008</v>
      </c>
      <c r="G213">
        <f t="shared" si="3"/>
        <v>0.56497025766437403</v>
      </c>
    </row>
    <row r="214" spans="1:8">
      <c r="A214">
        <v>4</v>
      </c>
      <c r="B214">
        <v>-17.425000000000001</v>
      </c>
      <c r="C214">
        <v>37</v>
      </c>
      <c r="D214">
        <v>7000</v>
      </c>
      <c r="E214">
        <v>136</v>
      </c>
      <c r="F214">
        <f>[1]!wallScanTrans(B214,G208,H208,I208,L208)+J208</f>
        <v>131.33614669333008</v>
      </c>
      <c r="G214">
        <f t="shared" si="3"/>
        <v>0.15993770342747027</v>
      </c>
    </row>
    <row r="215" spans="1:8">
      <c r="A215">
        <v>5</v>
      </c>
      <c r="B215">
        <v>-17.5</v>
      </c>
      <c r="C215">
        <v>37</v>
      </c>
      <c r="D215">
        <v>7000</v>
      </c>
      <c r="E215">
        <v>142</v>
      </c>
      <c r="F215">
        <f>[1]!wallScanTrans(B215,G208,H208,I208,L208)+J208</f>
        <v>131.33614669333008</v>
      </c>
      <c r="G215">
        <f t="shared" si="3"/>
        <v>0.80082934750827472</v>
      </c>
    </row>
    <row r="216" spans="1:8">
      <c r="A216">
        <v>6</v>
      </c>
      <c r="B216">
        <v>-17.57</v>
      </c>
      <c r="C216">
        <v>36</v>
      </c>
      <c r="D216">
        <v>7000</v>
      </c>
      <c r="E216">
        <v>139</v>
      </c>
      <c r="F216">
        <f>[1]!wallScanTrans(B216,G208,H208,I208,L208)+J208</f>
        <v>131.33614669333008</v>
      </c>
      <c r="G216">
        <f t="shared" si="3"/>
        <v>0.4225514209075934</v>
      </c>
    </row>
    <row r="217" spans="1:8">
      <c r="A217">
        <v>7</v>
      </c>
      <c r="B217">
        <v>-17.625</v>
      </c>
      <c r="C217">
        <v>37</v>
      </c>
      <c r="D217">
        <v>7000</v>
      </c>
      <c r="E217">
        <v>130</v>
      </c>
      <c r="F217">
        <f>[1]!wallScanTrans(B217,G208,H208,I208,L208)+J208</f>
        <v>131.33614669333008</v>
      </c>
      <c r="G217">
        <f t="shared" si="3"/>
        <v>1.3732984508437723E-2</v>
      </c>
    </row>
    <row r="218" spans="1:8">
      <c r="A218">
        <v>8</v>
      </c>
      <c r="B218">
        <v>-17.684999999999999</v>
      </c>
      <c r="C218">
        <v>36</v>
      </c>
      <c r="D218">
        <v>7000</v>
      </c>
      <c r="E218">
        <v>123</v>
      </c>
      <c r="F218">
        <f>[1]!wallScanTrans(B218,G208,H208,I208,L208)+J208</f>
        <v>131.33614669333008</v>
      </c>
      <c r="G218">
        <f t="shared" si="3"/>
        <v>0.56497025766437403</v>
      </c>
    </row>
    <row r="219" spans="1:8">
      <c r="A219">
        <v>9</v>
      </c>
      <c r="B219">
        <v>-17.754999999999999</v>
      </c>
      <c r="C219">
        <v>37</v>
      </c>
      <c r="D219">
        <v>7000</v>
      </c>
      <c r="E219">
        <v>130</v>
      </c>
      <c r="F219">
        <f>[1]!wallScanTrans(B219,G208,H208,I208,L208)+J208</f>
        <v>131.33614669333008</v>
      </c>
      <c r="G219">
        <f t="shared" si="3"/>
        <v>1.3732984508437723E-2</v>
      </c>
    </row>
    <row r="220" spans="1:8">
      <c r="A220">
        <v>10</v>
      </c>
      <c r="B220">
        <v>-17.809999999999999</v>
      </c>
      <c r="C220">
        <v>37</v>
      </c>
      <c r="D220">
        <v>7000</v>
      </c>
      <c r="E220">
        <v>137</v>
      </c>
      <c r="F220">
        <f>[1]!wallScanTrans(B220,G208,H208,I208,L208)+J208</f>
        <v>131.33614669333008</v>
      </c>
      <c r="G220">
        <f t="shared" si="3"/>
        <v>0.23415499474069926</v>
      </c>
    </row>
    <row r="221" spans="1:8">
      <c r="A221">
        <v>11</v>
      </c>
      <c r="B221">
        <v>-17.88</v>
      </c>
      <c r="C221">
        <v>37</v>
      </c>
      <c r="D221">
        <v>7000</v>
      </c>
      <c r="E221">
        <v>122</v>
      </c>
      <c r="F221">
        <f>[1]!wallScanTrans(B221,G208,H208,I208,L208)+J208</f>
        <v>129.32059653744466</v>
      </c>
      <c r="G221">
        <f t="shared" si="3"/>
        <v>0.43927158741021899</v>
      </c>
    </row>
    <row r="222" spans="1:8">
      <c r="A222">
        <v>12</v>
      </c>
      <c r="B222">
        <v>-17.96</v>
      </c>
      <c r="C222">
        <v>38</v>
      </c>
      <c r="D222">
        <v>7000</v>
      </c>
      <c r="E222">
        <v>122</v>
      </c>
      <c r="F222">
        <f>[1]!wallScanTrans(B222,G208,H208,I208,L208)+J208</f>
        <v>113.63130271602094</v>
      </c>
      <c r="G222">
        <f t="shared" si="3"/>
        <v>0.57405814943343036</v>
      </c>
    </row>
    <row r="223" spans="1:8">
      <c r="A223">
        <v>13</v>
      </c>
      <c r="B223">
        <v>-18.02</v>
      </c>
      <c r="C223">
        <v>36</v>
      </c>
      <c r="D223">
        <v>7000</v>
      </c>
      <c r="E223">
        <v>85</v>
      </c>
      <c r="F223">
        <f>[1]!wallScanTrans(B223,G208,H208,I208,L208)+J208</f>
        <v>91.662257632780225</v>
      </c>
      <c r="G223">
        <f t="shared" si="3"/>
        <v>0.52218443253574554</v>
      </c>
    </row>
    <row r="224" spans="1:8">
      <c r="A224">
        <v>14</v>
      </c>
      <c r="B224">
        <v>-18.085000000000001</v>
      </c>
      <c r="C224">
        <v>37</v>
      </c>
      <c r="D224">
        <v>7000</v>
      </c>
      <c r="E224">
        <v>71</v>
      </c>
      <c r="F224">
        <f>[1]!wallScanTrans(B224,G208,H208,I208,L208)+J208</f>
        <v>64.064442781333241</v>
      </c>
      <c r="G224">
        <f t="shared" si="3"/>
        <v>0.67749230892113499</v>
      </c>
    </row>
    <row r="225" spans="1:7">
      <c r="A225">
        <v>15</v>
      </c>
      <c r="B225">
        <v>-18.135000000000002</v>
      </c>
      <c r="C225">
        <v>37</v>
      </c>
      <c r="D225">
        <v>7000</v>
      </c>
      <c r="E225">
        <v>47</v>
      </c>
      <c r="F225">
        <f>[1]!wallScanTrans(B225,G208,H208,I208,L208)+J208</f>
        <v>49.397901698477952</v>
      </c>
      <c r="G225">
        <f t="shared" si="3"/>
        <v>0.12233899054390313</v>
      </c>
    </row>
    <row r="226" spans="1:7">
      <c r="A226">
        <v>16</v>
      </c>
      <c r="B226">
        <v>-18.22</v>
      </c>
      <c r="C226">
        <v>36</v>
      </c>
      <c r="D226">
        <v>7000</v>
      </c>
      <c r="E226">
        <v>35</v>
      </c>
      <c r="F226">
        <f>[1]!wallScanTrans(B226,G208,H208,I208,L208)+J208</f>
        <v>38.401544640906252</v>
      </c>
      <c r="G226">
        <f t="shared" si="3"/>
        <v>0.33058588411651552</v>
      </c>
    </row>
    <row r="227" spans="1:7">
      <c r="A227">
        <v>17</v>
      </c>
      <c r="B227">
        <v>-18.28</v>
      </c>
      <c r="C227">
        <v>37</v>
      </c>
      <c r="D227">
        <v>7000</v>
      </c>
      <c r="E227">
        <v>33</v>
      </c>
      <c r="F227">
        <f>[1]!wallScanTrans(B227,G208,H208,I208,L208)+J208</f>
        <v>38.260962497431507</v>
      </c>
      <c r="G227">
        <f t="shared" si="3"/>
        <v>0.83871898179941684</v>
      </c>
    </row>
    <row r="228" spans="1:7">
      <c r="A228">
        <v>18</v>
      </c>
      <c r="B228">
        <v>-18.335000000000001</v>
      </c>
      <c r="C228">
        <v>37</v>
      </c>
      <c r="D228">
        <v>7000</v>
      </c>
      <c r="E228">
        <v>38</v>
      </c>
      <c r="F228">
        <f>[1]!wallScanTrans(B228,G208,H208,I208,L208)+J208</f>
        <v>38.260962497431507</v>
      </c>
      <c r="G228">
        <f t="shared" si="3"/>
        <v>1.7921427648865576E-3</v>
      </c>
    </row>
    <row r="229" spans="1:7">
      <c r="A229">
        <v>19</v>
      </c>
      <c r="B229">
        <v>-18.414999999999999</v>
      </c>
      <c r="C229">
        <v>36</v>
      </c>
      <c r="D229">
        <v>7000</v>
      </c>
      <c r="E229">
        <v>45</v>
      </c>
      <c r="F229">
        <f>[1]!wallScanTrans(B229,G208,H208,I208,L208)+J208</f>
        <v>38.260962497431507</v>
      </c>
      <c r="G229">
        <f t="shared" si="3"/>
        <v>1.0092139213561022</v>
      </c>
    </row>
    <row r="230" spans="1:7">
      <c r="A230">
        <v>20</v>
      </c>
      <c r="B230">
        <v>-18.47</v>
      </c>
      <c r="C230">
        <v>36</v>
      </c>
      <c r="D230">
        <v>7000</v>
      </c>
      <c r="E230">
        <v>39</v>
      </c>
      <c r="F230">
        <f>[1]!wallScanTrans(B230,G208,H208,I208,L208)+J208</f>
        <v>38.260962497431507</v>
      </c>
      <c r="G230">
        <f t="shared" si="3"/>
        <v>1.4004523851350656E-2</v>
      </c>
    </row>
    <row r="231" spans="1:7">
      <c r="A231">
        <v>21</v>
      </c>
      <c r="B231">
        <v>-18.535</v>
      </c>
      <c r="C231">
        <v>37</v>
      </c>
      <c r="D231">
        <v>7000</v>
      </c>
      <c r="E231">
        <v>47</v>
      </c>
      <c r="F231">
        <f>[1]!wallScanTrans(B231,G208,H208,I208,L208)+J208</f>
        <v>38.260962497431507</v>
      </c>
      <c r="G231">
        <f t="shared" si="3"/>
        <v>1.6249101376872035</v>
      </c>
    </row>
    <row r="232" spans="1:7">
      <c r="A232">
        <v>22</v>
      </c>
      <c r="B232">
        <v>-18.594999999999999</v>
      </c>
      <c r="C232">
        <v>36</v>
      </c>
      <c r="D232">
        <v>7000</v>
      </c>
      <c r="E232">
        <v>40</v>
      </c>
      <c r="F232">
        <f>[1]!wallScanTrans(B232,G208,H208,I208,L208)+J208</f>
        <v>38.260962497431507</v>
      </c>
      <c r="G232">
        <f t="shared" si="3"/>
        <v>7.5606285883491553E-2</v>
      </c>
    </row>
    <row r="233" spans="1:7">
      <c r="A233">
        <v>23</v>
      </c>
      <c r="B233">
        <v>-18.670000000000002</v>
      </c>
      <c r="C233">
        <v>37</v>
      </c>
      <c r="D233">
        <v>7000</v>
      </c>
      <c r="E233">
        <v>36</v>
      </c>
      <c r="F233">
        <f>[1]!wallScanTrans(B233,G208,H208,I208,L208)+J208</f>
        <v>38.260962497431507</v>
      </c>
      <c r="G233">
        <f t="shared" si="3"/>
        <v>0.141998650410881</v>
      </c>
    </row>
    <row r="234" spans="1:7">
      <c r="A234">
        <v>24</v>
      </c>
      <c r="B234">
        <v>-18.734999999999999</v>
      </c>
      <c r="C234">
        <v>37</v>
      </c>
      <c r="D234">
        <v>7000</v>
      </c>
      <c r="E234">
        <v>31</v>
      </c>
      <c r="F234">
        <f>[1]!wallScanTrans(B234,G208,H208,I208,L208)+J208</f>
        <v>38.260962497431507</v>
      </c>
      <c r="G234">
        <f t="shared" si="3"/>
        <v>1.7006960125518318</v>
      </c>
    </row>
    <row r="235" spans="1:7">
      <c r="A235">
        <v>25</v>
      </c>
      <c r="B235">
        <v>-18.79</v>
      </c>
      <c r="C235">
        <v>36</v>
      </c>
      <c r="D235">
        <v>7000</v>
      </c>
      <c r="E235">
        <v>42</v>
      </c>
      <c r="F235">
        <f>[1]!wallScanTrans(B235,G208,H208,I208,L208)+J208</f>
        <v>38.260962497431507</v>
      </c>
      <c r="G235">
        <f t="shared" si="3"/>
        <v>0.33286670108603894</v>
      </c>
    </row>
    <row r="236" spans="1:7">
      <c r="A236">
        <v>26</v>
      </c>
      <c r="B236">
        <v>-18.864999999999998</v>
      </c>
      <c r="C236">
        <v>37</v>
      </c>
      <c r="D236">
        <v>7000</v>
      </c>
      <c r="E236">
        <v>41</v>
      </c>
      <c r="F236">
        <f>[1]!wallScanTrans(B236,G208,H208,I208,L208)+J208</f>
        <v>38.260962497431507</v>
      </c>
      <c r="G236">
        <f t="shared" si="3"/>
        <v>0.18298357171894264</v>
      </c>
    </row>
    <row r="237" spans="1:7">
      <c r="A237">
        <v>27</v>
      </c>
      <c r="B237">
        <v>-18.93</v>
      </c>
      <c r="C237">
        <v>37</v>
      </c>
      <c r="D237">
        <v>7000</v>
      </c>
      <c r="E237">
        <v>35</v>
      </c>
      <c r="F237">
        <f>[1]!wallScanTrans(B237,G208,H208,I208,L208)+J208</f>
        <v>38.260962497431507</v>
      </c>
      <c r="G237">
        <f t="shared" si="3"/>
        <v>0.30382504027584945</v>
      </c>
    </row>
    <row r="238" spans="1:7">
      <c r="A238">
        <v>28</v>
      </c>
      <c r="B238">
        <v>-18.989999999999998</v>
      </c>
      <c r="C238">
        <v>37</v>
      </c>
      <c r="D238">
        <v>7000</v>
      </c>
      <c r="E238">
        <v>48</v>
      </c>
      <c r="F238">
        <f>[1]!wallScanTrans(B238,G208,H208,I208,L208)+J208</f>
        <v>38.260962497431507</v>
      </c>
      <c r="G238">
        <f t="shared" si="3"/>
        <v>1.9760177390924074</v>
      </c>
    </row>
    <row r="239" spans="1:7">
      <c r="A239">
        <v>29</v>
      </c>
      <c r="B239">
        <v>-19.055</v>
      </c>
      <c r="C239">
        <v>37</v>
      </c>
      <c r="D239">
        <v>7000</v>
      </c>
      <c r="E239">
        <v>38</v>
      </c>
      <c r="F239">
        <f>[1]!wallScanTrans(B239,G208,H208,I208,L208)+J208</f>
        <v>38.260962497431507</v>
      </c>
      <c r="G239">
        <f t="shared" si="3"/>
        <v>1.7921427648865576E-3</v>
      </c>
    </row>
    <row r="240" spans="1:7">
      <c r="A240">
        <v>30</v>
      </c>
      <c r="B240">
        <v>-19.13</v>
      </c>
      <c r="C240">
        <v>38</v>
      </c>
      <c r="D240">
        <v>7000</v>
      </c>
      <c r="E240">
        <v>26</v>
      </c>
      <c r="F240">
        <f>[1]!wallScanTrans(B240,G208,H208,I208,L208)+J208</f>
        <v>38.260962497431507</v>
      </c>
      <c r="G240">
        <f t="shared" si="3"/>
        <v>5.7819692832085332</v>
      </c>
    </row>
    <row r="241" spans="1:7">
      <c r="A241">
        <v>31</v>
      </c>
      <c r="B241">
        <v>-19.190000000000001</v>
      </c>
      <c r="C241">
        <v>37</v>
      </c>
      <c r="D241">
        <v>7000</v>
      </c>
      <c r="E241">
        <v>47</v>
      </c>
      <c r="F241">
        <f>[1]!wallScanTrans(B241,G208,H208,I208,L208)+J208</f>
        <v>38.260962497431507</v>
      </c>
      <c r="G241">
        <f t="shared" si="3"/>
        <v>1.6249101376872035</v>
      </c>
    </row>
    <row r="242" spans="1:7">
      <c r="A242">
        <v>32</v>
      </c>
      <c r="B242">
        <v>-19.245000000000001</v>
      </c>
      <c r="C242">
        <v>37</v>
      </c>
      <c r="D242">
        <v>7000</v>
      </c>
      <c r="E242">
        <v>37</v>
      </c>
      <c r="F242">
        <f>[1]!wallScanTrans(B242,G208,H208,I208,L208)+J208</f>
        <v>38.260962497431507</v>
      </c>
      <c r="G242">
        <f t="shared" si="3"/>
        <v>4.2973687025100078E-2</v>
      </c>
    </row>
    <row r="243" spans="1:7">
      <c r="A243">
        <v>33</v>
      </c>
      <c r="B243">
        <v>-19.309999999999999</v>
      </c>
      <c r="C243">
        <v>37</v>
      </c>
      <c r="D243">
        <v>7000</v>
      </c>
      <c r="E243">
        <v>49</v>
      </c>
      <c r="F243">
        <f>[1]!wallScanTrans(B243,G208,H208,I208,L208)+J208</f>
        <v>38.260962497431507</v>
      </c>
      <c r="G243">
        <f t="shared" si="3"/>
        <v>2.3536107445218888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3:N51"/>
  <sheetViews>
    <sheetView tabSelected="1" topLeftCell="A28" workbookViewId="0">
      <selection activeCell="I30" sqref="I30:L51"/>
    </sheetView>
  </sheetViews>
  <sheetFormatPr defaultRowHeight="15"/>
  <cols>
    <col min="4" max="4" width="12.5703125" customWidth="1"/>
    <col min="5" max="6" width="14.7109375" customWidth="1"/>
    <col min="8" max="8" width="24.5703125" bestFit="1" customWidth="1"/>
  </cols>
  <sheetData>
    <row r="3" spans="3:14">
      <c r="C3" t="s">
        <v>72</v>
      </c>
    </row>
    <row r="4" spans="3:14">
      <c r="C4" t="s">
        <v>74</v>
      </c>
    </row>
    <row r="5" spans="3:14">
      <c r="C5" s="1" t="s">
        <v>75</v>
      </c>
      <c r="D5" s="1" t="s">
        <v>76</v>
      </c>
      <c r="E5" s="1" t="s">
        <v>77</v>
      </c>
      <c r="F5" s="1"/>
      <c r="H5" t="s">
        <v>78</v>
      </c>
      <c r="I5" s="1" t="s">
        <v>73</v>
      </c>
      <c r="J5" s="1" t="s">
        <v>79</v>
      </c>
      <c r="K5" s="1" t="s">
        <v>80</v>
      </c>
      <c r="L5" s="1" t="s">
        <v>38</v>
      </c>
      <c r="N5" s="1" t="s">
        <v>81</v>
      </c>
    </row>
    <row r="6" spans="3:14">
      <c r="C6" s="4">
        <v>-78.410245829022173</v>
      </c>
      <c r="D6" s="4">
        <f>'980060'!H58</f>
        <v>-18.059613548657811</v>
      </c>
      <c r="E6" s="4">
        <f>'980060'!H108</f>
        <v>-18.061360575243462</v>
      </c>
      <c r="F6" s="4"/>
      <c r="I6" s="3">
        <f>$C$6+N6</f>
        <v>-78.260245829022168</v>
      </c>
      <c r="J6" s="3">
        <f>$D$6+0.15</f>
        <v>-17.909613548657813</v>
      </c>
      <c r="K6">
        <v>178.98</v>
      </c>
      <c r="L6">
        <v>13.5</v>
      </c>
      <c r="N6">
        <v>0.15</v>
      </c>
    </row>
    <row r="7" spans="3:14">
      <c r="C7" s="1"/>
      <c r="D7" s="1"/>
      <c r="E7" s="1"/>
      <c r="F7" s="1"/>
      <c r="I7" s="3">
        <f t="shared" ref="I7:I11" si="0">$C$6+N7</f>
        <v>-77.760245829022168</v>
      </c>
      <c r="J7" s="3">
        <f t="shared" ref="J7:J12" si="1">$D$6+0.15</f>
        <v>-17.909613548657813</v>
      </c>
      <c r="K7">
        <v>178.98</v>
      </c>
      <c r="L7">
        <v>13.5</v>
      </c>
      <c r="N7">
        <v>0.65</v>
      </c>
    </row>
    <row r="8" spans="3:14">
      <c r="C8" s="1"/>
      <c r="D8" s="1"/>
      <c r="E8" s="1"/>
      <c r="F8" s="1"/>
      <c r="I8" s="3">
        <f t="shared" si="0"/>
        <v>-77.260245829022168</v>
      </c>
      <c r="J8" s="3">
        <f t="shared" si="1"/>
        <v>-17.909613548657813</v>
      </c>
      <c r="K8">
        <v>178.98</v>
      </c>
      <c r="L8">
        <v>13.5</v>
      </c>
      <c r="N8">
        <v>1.1499999999999999</v>
      </c>
    </row>
    <row r="9" spans="3:14">
      <c r="C9" s="1"/>
      <c r="D9" s="1"/>
      <c r="E9" s="1"/>
      <c r="F9" s="1"/>
      <c r="I9" s="3">
        <f t="shared" si="0"/>
        <v>-76.760245829022168</v>
      </c>
      <c r="J9" s="3">
        <f t="shared" si="1"/>
        <v>-17.909613548657813</v>
      </c>
      <c r="K9">
        <v>178.98</v>
      </c>
      <c r="L9">
        <v>13.5</v>
      </c>
      <c r="N9">
        <v>1.65</v>
      </c>
    </row>
    <row r="10" spans="3:14">
      <c r="C10" s="1"/>
      <c r="D10" s="1"/>
      <c r="E10" s="1"/>
      <c r="F10" s="1"/>
      <c r="I10" s="3">
        <f t="shared" si="0"/>
        <v>-76.260245829022168</v>
      </c>
      <c r="J10" s="3">
        <f t="shared" si="1"/>
        <v>-17.909613548657813</v>
      </c>
      <c r="K10">
        <v>178.98</v>
      </c>
      <c r="L10">
        <v>13.5</v>
      </c>
      <c r="N10">
        <v>2.15</v>
      </c>
    </row>
    <row r="11" spans="3:14">
      <c r="C11" s="1"/>
      <c r="D11" s="1"/>
      <c r="E11" s="1"/>
      <c r="F11" s="1"/>
      <c r="I11" s="3">
        <f t="shared" si="0"/>
        <v>-75.910245829022173</v>
      </c>
      <c r="J11" s="3">
        <f t="shared" si="1"/>
        <v>-17.909613548657813</v>
      </c>
      <c r="K11">
        <v>178.98</v>
      </c>
      <c r="L11">
        <v>13.5</v>
      </c>
      <c r="N11">
        <v>2.5</v>
      </c>
    </row>
    <row r="12" spans="3:14">
      <c r="C12" s="1"/>
      <c r="D12" s="1"/>
      <c r="E12" s="1"/>
      <c r="F12" s="1"/>
      <c r="H12" t="s">
        <v>82</v>
      </c>
      <c r="I12" s="3">
        <f>$C$6+N12</f>
        <v>-78.260245829022168</v>
      </c>
      <c r="J12" s="3">
        <f>$D$6+1.5</f>
        <v>-16.559613548657811</v>
      </c>
      <c r="K12">
        <v>178.98</v>
      </c>
      <c r="L12">
        <v>13.5</v>
      </c>
      <c r="N12">
        <v>0.15</v>
      </c>
    </row>
    <row r="13" spans="3:14">
      <c r="C13" s="1"/>
      <c r="D13" s="1"/>
      <c r="E13" s="1"/>
      <c r="F13" s="1"/>
      <c r="I13" s="3">
        <f t="shared" ref="I13:I17" si="2">$C$6+N13</f>
        <v>-77.760245829022168</v>
      </c>
      <c r="J13" s="3">
        <f t="shared" ref="J13:J17" si="3">$D$6+1.5</f>
        <v>-16.559613548657811</v>
      </c>
      <c r="K13">
        <v>178.98</v>
      </c>
      <c r="L13">
        <v>13.5</v>
      </c>
      <c r="N13">
        <v>0.65</v>
      </c>
    </row>
    <row r="14" spans="3:14">
      <c r="I14" s="3">
        <f t="shared" si="2"/>
        <v>-77.260245829022168</v>
      </c>
      <c r="J14" s="3">
        <f t="shared" si="3"/>
        <v>-16.559613548657811</v>
      </c>
      <c r="K14">
        <v>178.98</v>
      </c>
      <c r="L14">
        <v>13.5</v>
      </c>
      <c r="N14">
        <v>1.1499999999999999</v>
      </c>
    </row>
    <row r="15" spans="3:14">
      <c r="I15" s="3">
        <f t="shared" si="2"/>
        <v>-76.760245829022168</v>
      </c>
      <c r="J15" s="3">
        <f t="shared" si="3"/>
        <v>-16.559613548657811</v>
      </c>
      <c r="K15">
        <v>178.98</v>
      </c>
      <c r="L15">
        <v>13.5</v>
      </c>
      <c r="N15">
        <v>1.65</v>
      </c>
    </row>
    <row r="16" spans="3:14">
      <c r="I16" s="3">
        <f t="shared" si="2"/>
        <v>-76.260245829022168</v>
      </c>
      <c r="J16" s="3">
        <f t="shared" si="3"/>
        <v>-16.559613548657811</v>
      </c>
      <c r="K16">
        <v>178.98</v>
      </c>
      <c r="L16">
        <v>13.5</v>
      </c>
      <c r="N16">
        <v>2.15</v>
      </c>
    </row>
    <row r="17" spans="3:14">
      <c r="I17" s="3">
        <f t="shared" si="2"/>
        <v>-75.910245829022173</v>
      </c>
      <c r="J17" s="3">
        <f t="shared" si="3"/>
        <v>-16.559613548657811</v>
      </c>
      <c r="K17">
        <v>178.98</v>
      </c>
      <c r="L17">
        <v>13.5</v>
      </c>
      <c r="N17">
        <v>2.5</v>
      </c>
    </row>
    <row r="18" spans="3:14">
      <c r="H18" t="s">
        <v>83</v>
      </c>
      <c r="I18" s="3">
        <f>$C$6+0.15</f>
        <v>-78.260245829022168</v>
      </c>
      <c r="J18" s="3">
        <f>$D$6+N18</f>
        <v>-17.559613548657811</v>
      </c>
      <c r="K18">
        <v>178.98</v>
      </c>
      <c r="L18">
        <v>13.5</v>
      </c>
      <c r="N18">
        <v>0.5</v>
      </c>
    </row>
    <row r="19" spans="3:14">
      <c r="I19" s="3">
        <f t="shared" ref="I19:I26" si="4">$C$6+0.15</f>
        <v>-78.260245829022168</v>
      </c>
      <c r="J19" s="3">
        <f t="shared" ref="J19:J26" si="5">$D$6+N19</f>
        <v>-17.309613548657811</v>
      </c>
      <c r="K19">
        <v>178.98</v>
      </c>
      <c r="L19">
        <v>13.5</v>
      </c>
      <c r="N19">
        <v>0.75</v>
      </c>
    </row>
    <row r="20" spans="3:14">
      <c r="I20" s="3">
        <f t="shared" si="4"/>
        <v>-78.260245829022168</v>
      </c>
      <c r="J20" s="3">
        <f t="shared" si="5"/>
        <v>-17.059613548657811</v>
      </c>
      <c r="K20">
        <v>178.98</v>
      </c>
      <c r="L20">
        <v>13.5</v>
      </c>
      <c r="N20">
        <v>1</v>
      </c>
    </row>
    <row r="21" spans="3:14">
      <c r="I21" s="3">
        <f t="shared" si="4"/>
        <v>-78.260245829022168</v>
      </c>
      <c r="J21" s="3">
        <f t="shared" si="5"/>
        <v>-16.809613548657811</v>
      </c>
      <c r="K21">
        <v>178.98</v>
      </c>
      <c r="L21">
        <v>13.5</v>
      </c>
      <c r="N21">
        <v>1.25</v>
      </c>
    </row>
    <row r="22" spans="3:14">
      <c r="I22" s="3">
        <f t="shared" si="4"/>
        <v>-78.260245829022168</v>
      </c>
      <c r="J22" s="3">
        <f t="shared" si="5"/>
        <v>-16.309613548657811</v>
      </c>
      <c r="K22">
        <v>178.98</v>
      </c>
      <c r="L22">
        <v>13.5</v>
      </c>
      <c r="N22">
        <v>1.75</v>
      </c>
    </row>
    <row r="23" spans="3:14">
      <c r="I23" s="3">
        <f t="shared" si="4"/>
        <v>-78.260245829022168</v>
      </c>
      <c r="J23" s="3">
        <f t="shared" si="5"/>
        <v>-16.059613548657811</v>
      </c>
      <c r="K23">
        <v>178.98</v>
      </c>
      <c r="L23">
        <v>13.5</v>
      </c>
      <c r="N23">
        <v>2</v>
      </c>
    </row>
    <row r="24" spans="3:14">
      <c r="I24" s="3">
        <f t="shared" si="4"/>
        <v>-78.260245829022168</v>
      </c>
      <c r="J24" s="3">
        <f t="shared" si="5"/>
        <v>-15.809613548657811</v>
      </c>
      <c r="K24">
        <v>178.98</v>
      </c>
      <c r="L24">
        <v>13.5</v>
      </c>
      <c r="N24">
        <v>2.25</v>
      </c>
    </row>
    <row r="25" spans="3:14">
      <c r="I25" s="3">
        <f t="shared" si="4"/>
        <v>-78.260245829022168</v>
      </c>
      <c r="J25" s="3">
        <f t="shared" si="5"/>
        <v>-15.559613548657811</v>
      </c>
      <c r="K25">
        <v>178.98</v>
      </c>
      <c r="L25">
        <v>13.5</v>
      </c>
      <c r="N25">
        <v>2.5</v>
      </c>
    </row>
    <row r="26" spans="3:14">
      <c r="I26" s="3">
        <f t="shared" si="4"/>
        <v>-78.260245829022168</v>
      </c>
      <c r="J26" s="3">
        <f t="shared" si="5"/>
        <v>-15.309613548657811</v>
      </c>
      <c r="K26">
        <v>178.98</v>
      </c>
      <c r="L26">
        <v>13.5</v>
      </c>
      <c r="N26">
        <v>2.75</v>
      </c>
    </row>
    <row r="29" spans="3:14">
      <c r="C29" t="s">
        <v>84</v>
      </c>
    </row>
    <row r="30" spans="3:14">
      <c r="C30" s="1" t="s">
        <v>75</v>
      </c>
      <c r="D30" s="1" t="s">
        <v>76</v>
      </c>
      <c r="E30" s="1" t="s">
        <v>77</v>
      </c>
      <c r="F30" s="1" t="s">
        <v>85</v>
      </c>
      <c r="H30" t="s">
        <v>78</v>
      </c>
      <c r="I30" s="1" t="s">
        <v>73</v>
      </c>
      <c r="J30" s="1" t="s">
        <v>79</v>
      </c>
      <c r="K30" s="1" t="s">
        <v>80</v>
      </c>
      <c r="L30" s="1" t="s">
        <v>38</v>
      </c>
      <c r="N30" s="1" t="s">
        <v>81</v>
      </c>
    </row>
    <row r="31" spans="3:14">
      <c r="C31" s="4">
        <v>-78.746771912014935</v>
      </c>
      <c r="D31" s="4">
        <f>'980060'!H158</f>
        <v>-18.041618553419418</v>
      </c>
      <c r="E31" s="4">
        <f>'980060'!H208</f>
        <v>-18.035010710402258</v>
      </c>
      <c r="F31" s="4">
        <f>AVERAGE(D31:E31)</f>
        <v>-18.038314631910836</v>
      </c>
      <c r="I31" s="3">
        <f>$C$31+N31</f>
        <v>-78.59677191201493</v>
      </c>
      <c r="J31" s="3">
        <f>$F$31+0.15</f>
        <v>-17.888314631910838</v>
      </c>
      <c r="K31">
        <v>139.61500000000001</v>
      </c>
      <c r="L31">
        <v>13.5</v>
      </c>
      <c r="N31">
        <v>0.15</v>
      </c>
    </row>
    <row r="32" spans="3:14">
      <c r="C32" s="1"/>
      <c r="D32" s="1"/>
      <c r="E32" s="1"/>
      <c r="F32" s="1"/>
      <c r="I32" s="3">
        <f t="shared" ref="I32:I36" si="6">$C$31+N32</f>
        <v>-78.09677191201493</v>
      </c>
      <c r="J32" s="3">
        <f t="shared" ref="J32:J36" si="7">$F$31+0.15</f>
        <v>-17.888314631910838</v>
      </c>
      <c r="K32">
        <v>139.61500000000001</v>
      </c>
      <c r="L32">
        <v>13.5</v>
      </c>
      <c r="N32">
        <v>0.65</v>
      </c>
    </row>
    <row r="33" spans="3:14">
      <c r="C33" s="1"/>
      <c r="D33" s="1"/>
      <c r="E33" s="1"/>
      <c r="F33" s="1"/>
      <c r="I33" s="3">
        <f t="shared" si="6"/>
        <v>-77.59677191201493</v>
      </c>
      <c r="J33" s="3">
        <f t="shared" si="7"/>
        <v>-17.888314631910838</v>
      </c>
      <c r="K33">
        <v>139.61500000000001</v>
      </c>
      <c r="L33">
        <v>13.5</v>
      </c>
      <c r="N33">
        <v>1.1499999999999999</v>
      </c>
    </row>
    <row r="34" spans="3:14">
      <c r="C34" s="1"/>
      <c r="D34" s="1"/>
      <c r="E34" s="1"/>
      <c r="F34" s="1"/>
      <c r="I34" s="3">
        <f t="shared" si="6"/>
        <v>-77.09677191201493</v>
      </c>
      <c r="J34" s="3">
        <f t="shared" si="7"/>
        <v>-17.888314631910838</v>
      </c>
      <c r="K34">
        <v>139.61500000000001</v>
      </c>
      <c r="L34">
        <v>13.5</v>
      </c>
      <c r="N34">
        <v>1.65</v>
      </c>
    </row>
    <row r="35" spans="3:14">
      <c r="C35" s="1"/>
      <c r="D35" s="1"/>
      <c r="E35" s="1"/>
      <c r="F35" s="1"/>
      <c r="I35" s="3">
        <f t="shared" si="6"/>
        <v>-76.59677191201493</v>
      </c>
      <c r="J35" s="3">
        <f t="shared" si="7"/>
        <v>-17.888314631910838</v>
      </c>
      <c r="K35">
        <v>139.61500000000001</v>
      </c>
      <c r="L35">
        <v>13.5</v>
      </c>
      <c r="N35">
        <v>2.15</v>
      </c>
    </row>
    <row r="36" spans="3:14">
      <c r="C36" s="1"/>
      <c r="D36" s="1"/>
      <c r="E36" s="1"/>
      <c r="F36" s="1"/>
      <c r="I36" s="3">
        <f t="shared" si="6"/>
        <v>-76.246771912014935</v>
      </c>
      <c r="J36" s="3">
        <f t="shared" si="7"/>
        <v>-17.888314631910838</v>
      </c>
      <c r="K36">
        <v>139.61500000000001</v>
      </c>
      <c r="L36">
        <v>13.5</v>
      </c>
      <c r="N36">
        <v>2.5</v>
      </c>
    </row>
    <row r="37" spans="3:14">
      <c r="C37" s="1"/>
      <c r="D37" s="1"/>
      <c r="E37" s="1"/>
      <c r="F37" s="1"/>
      <c r="H37" t="s">
        <v>82</v>
      </c>
      <c r="I37" s="3">
        <f>$C$31+N37</f>
        <v>-78.59677191201493</v>
      </c>
      <c r="J37" s="3">
        <f>$F$31+1.5</f>
        <v>-16.538314631910836</v>
      </c>
      <c r="K37">
        <v>139.61500000000001</v>
      </c>
      <c r="L37">
        <v>13.5</v>
      </c>
      <c r="N37">
        <v>0.15</v>
      </c>
    </row>
    <row r="38" spans="3:14">
      <c r="C38" s="1"/>
      <c r="D38" s="1"/>
      <c r="E38" s="1"/>
      <c r="F38" s="1"/>
      <c r="I38" s="3">
        <f t="shared" ref="I38:I42" si="8">$C$31+N38</f>
        <v>-78.09677191201493</v>
      </c>
      <c r="J38" s="3">
        <f t="shared" ref="J38:J42" si="9">$F$31+1.5</f>
        <v>-16.538314631910836</v>
      </c>
      <c r="K38">
        <v>139.61500000000001</v>
      </c>
      <c r="L38">
        <v>13.5</v>
      </c>
      <c r="N38">
        <v>0.65</v>
      </c>
    </row>
    <row r="39" spans="3:14">
      <c r="I39" s="3">
        <f t="shared" si="8"/>
        <v>-77.59677191201493</v>
      </c>
      <c r="J39" s="3">
        <f t="shared" si="9"/>
        <v>-16.538314631910836</v>
      </c>
      <c r="K39">
        <v>139.61500000000001</v>
      </c>
      <c r="L39">
        <v>13.5</v>
      </c>
      <c r="N39">
        <v>1.1499999999999999</v>
      </c>
    </row>
    <row r="40" spans="3:14">
      <c r="I40" s="3">
        <f t="shared" si="8"/>
        <v>-77.09677191201493</v>
      </c>
      <c r="J40" s="3">
        <f t="shared" si="9"/>
        <v>-16.538314631910836</v>
      </c>
      <c r="K40">
        <v>139.61500000000001</v>
      </c>
      <c r="L40">
        <v>13.5</v>
      </c>
      <c r="N40">
        <v>1.65</v>
      </c>
    </row>
    <row r="41" spans="3:14">
      <c r="I41" s="3">
        <f t="shared" si="8"/>
        <v>-76.59677191201493</v>
      </c>
      <c r="J41" s="3">
        <f t="shared" si="9"/>
        <v>-16.538314631910836</v>
      </c>
      <c r="K41">
        <v>139.61500000000001</v>
      </c>
      <c r="L41">
        <v>13.5</v>
      </c>
      <c r="N41">
        <v>2.15</v>
      </c>
    </row>
    <row r="42" spans="3:14">
      <c r="I42" s="3">
        <f t="shared" si="8"/>
        <v>-76.246771912014935</v>
      </c>
      <c r="J42" s="3">
        <f t="shared" si="9"/>
        <v>-16.538314631910836</v>
      </c>
      <c r="K42">
        <v>139.61500000000001</v>
      </c>
      <c r="L42">
        <v>13.5</v>
      </c>
      <c r="N42">
        <v>2.5</v>
      </c>
    </row>
    <row r="43" spans="3:14">
      <c r="H43" t="s">
        <v>83</v>
      </c>
      <c r="I43" s="3">
        <f>$C$31+0.15</f>
        <v>-78.59677191201493</v>
      </c>
      <c r="J43" s="3">
        <f>$F$31+N43</f>
        <v>-17.538314631910836</v>
      </c>
      <c r="K43">
        <v>139.61500000000001</v>
      </c>
      <c r="L43">
        <v>13.5</v>
      </c>
      <c r="N43">
        <v>0.5</v>
      </c>
    </row>
    <row r="44" spans="3:14">
      <c r="I44" s="3">
        <f t="shared" ref="I44:I51" si="10">$C$31+0.15</f>
        <v>-78.59677191201493</v>
      </c>
      <c r="J44" s="3">
        <f t="shared" ref="J44:J51" si="11">$F$31+N44</f>
        <v>-17.288314631910836</v>
      </c>
      <c r="K44">
        <v>139.61500000000001</v>
      </c>
      <c r="L44">
        <v>13.5</v>
      </c>
      <c r="N44">
        <v>0.75</v>
      </c>
    </row>
    <row r="45" spans="3:14">
      <c r="I45" s="3">
        <f t="shared" si="10"/>
        <v>-78.59677191201493</v>
      </c>
      <c r="J45" s="3">
        <f t="shared" si="11"/>
        <v>-17.038314631910836</v>
      </c>
      <c r="K45">
        <v>139.61500000000001</v>
      </c>
      <c r="L45">
        <v>13.5</v>
      </c>
      <c r="N45">
        <v>1</v>
      </c>
    </row>
    <row r="46" spans="3:14">
      <c r="I46" s="3">
        <f t="shared" si="10"/>
        <v>-78.59677191201493</v>
      </c>
      <c r="J46" s="3">
        <f t="shared" si="11"/>
        <v>-16.788314631910836</v>
      </c>
      <c r="K46">
        <v>139.61500000000001</v>
      </c>
      <c r="L46">
        <v>13.5</v>
      </c>
      <c r="N46">
        <v>1.25</v>
      </c>
    </row>
    <row r="47" spans="3:14">
      <c r="I47" s="3">
        <f t="shared" si="10"/>
        <v>-78.59677191201493</v>
      </c>
      <c r="J47" s="3">
        <f t="shared" si="11"/>
        <v>-16.288314631910836</v>
      </c>
      <c r="K47">
        <v>139.61500000000001</v>
      </c>
      <c r="L47">
        <v>13.5</v>
      </c>
      <c r="N47">
        <v>1.75</v>
      </c>
    </row>
    <row r="48" spans="3:14">
      <c r="I48" s="3">
        <f t="shared" si="10"/>
        <v>-78.59677191201493</v>
      </c>
      <c r="J48" s="3">
        <f t="shared" si="11"/>
        <v>-16.038314631910836</v>
      </c>
      <c r="K48">
        <v>139.61500000000001</v>
      </c>
      <c r="L48">
        <v>13.5</v>
      </c>
      <c r="N48">
        <v>2</v>
      </c>
    </row>
    <row r="49" spans="9:14">
      <c r="I49" s="3">
        <f t="shared" si="10"/>
        <v>-78.59677191201493</v>
      </c>
      <c r="J49" s="3">
        <f t="shared" si="11"/>
        <v>-15.788314631910836</v>
      </c>
      <c r="K49">
        <v>139.61500000000001</v>
      </c>
      <c r="L49">
        <v>13.5</v>
      </c>
      <c r="N49">
        <v>2.25</v>
      </c>
    </row>
    <row r="50" spans="9:14">
      <c r="I50" s="3">
        <f t="shared" si="10"/>
        <v>-78.59677191201493</v>
      </c>
      <c r="J50" s="3">
        <f t="shared" si="11"/>
        <v>-15.538314631910836</v>
      </c>
      <c r="K50">
        <v>139.61500000000001</v>
      </c>
      <c r="L50">
        <v>13.5</v>
      </c>
      <c r="N50">
        <v>2.5</v>
      </c>
    </row>
    <row r="51" spans="9:14">
      <c r="I51" s="3">
        <f t="shared" si="10"/>
        <v>-78.59677191201493</v>
      </c>
      <c r="J51" s="3">
        <f t="shared" si="11"/>
        <v>-15.288314631910836</v>
      </c>
      <c r="K51">
        <v>139.61500000000001</v>
      </c>
      <c r="L51">
        <v>13.5</v>
      </c>
      <c r="N51">
        <v>2.75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980060</vt:lpstr>
      <vt:lpstr>Setup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2014-01-15T01:02:10Z</dcterms:created>
  <dcterms:modified xsi:type="dcterms:W3CDTF">2014-01-15T03:19:17Z</dcterms:modified>
</cp:coreProperties>
</file>